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4" yWindow="12" windowWidth="21888" windowHeight="8580" activeTab="4"/>
  </bookViews>
  <sheets>
    <sheet name="Yeast list" sheetId="1" r:id="rId1"/>
    <sheet name="Chem &amp; Ingred chart" sheetId="2" r:id="rId2"/>
    <sheet name="types of Mead" sheetId="9" r:id="rId3"/>
    <sheet name="Brew log page" sheetId="10" r:id="rId4"/>
    <sheet name="Mead Fest15- basic Mead" sheetId="14" r:id="rId5"/>
    <sheet name="Mead Fest15- bochet" sheetId="15" r:id="rId6"/>
    <sheet name="Vanilla Chamamile" sheetId="8" r:id="rId7"/>
    <sheet name="Millennium 2" sheetId="11" r:id="rId8"/>
    <sheet name="Braggot 3" sheetId="12" r:id="rId9"/>
    <sheet name="Ale-Cascade" sheetId="13" r:id="rId10"/>
  </sheets>
  <definedNames>
    <definedName name="_xlnm._FilterDatabase" localSheetId="2" hidden="1">'types of Mead'!$A$1:$B$29</definedName>
    <definedName name="_xlnm.Print_Area" localSheetId="9">'Ale-Cascade'!$A$1:$J$48</definedName>
    <definedName name="_xlnm.Print_Area" localSheetId="8">'Braggot 3'!$A$1:$J$48</definedName>
    <definedName name="_xlnm.Print_Area" localSheetId="3">'Brew log page'!$A$1:$J$48</definedName>
    <definedName name="_xlnm.Print_Area" localSheetId="4">'Mead Fest15- basic Mead'!$A$1:$I$47</definedName>
    <definedName name="_xlnm.Print_Area" localSheetId="5">'Mead Fest15- bochet'!$A$1:$I$47</definedName>
    <definedName name="_xlnm.Print_Area" localSheetId="7">'Millennium 2'!$A$1:$J$48</definedName>
    <definedName name="_xlnm.Print_Area" localSheetId="6">'Vanilla Chamamile'!$A$1:$J$48</definedName>
  </definedNames>
  <calcPr calcId="145621"/>
</workbook>
</file>

<file path=xl/calcChain.xml><?xml version="1.0" encoding="utf-8"?>
<calcChain xmlns="http://schemas.openxmlformats.org/spreadsheetml/2006/main">
  <c r="H42" i="15" l="1"/>
  <c r="H40" i="15"/>
  <c r="E38" i="15"/>
  <c r="C38" i="15"/>
  <c r="E37" i="15"/>
  <c r="C37" i="15"/>
  <c r="E36" i="15"/>
  <c r="C36" i="15"/>
  <c r="E35" i="15"/>
  <c r="C35" i="15"/>
  <c r="E34" i="15"/>
  <c r="C34" i="15"/>
  <c r="E33" i="15"/>
  <c r="C33" i="15"/>
  <c r="E32" i="15"/>
  <c r="C32" i="15"/>
  <c r="E31" i="15"/>
  <c r="C31" i="15"/>
  <c r="E30" i="15"/>
  <c r="C30" i="15"/>
  <c r="E29" i="15"/>
  <c r="C29" i="15"/>
  <c r="E28" i="15"/>
  <c r="C28" i="15"/>
  <c r="E27" i="15"/>
  <c r="C27" i="15"/>
  <c r="H42" i="12"/>
  <c r="H42" i="14"/>
  <c r="H40" i="14"/>
  <c r="E38" i="14"/>
  <c r="C38" i="14"/>
  <c r="E37" i="14"/>
  <c r="C37" i="14"/>
  <c r="E36" i="14"/>
  <c r="C36" i="14"/>
  <c r="E35" i="14"/>
  <c r="C35" i="14"/>
  <c r="E34" i="14"/>
  <c r="C34" i="14"/>
  <c r="E33" i="14"/>
  <c r="C33" i="14"/>
  <c r="E32" i="14"/>
  <c r="C32" i="14"/>
  <c r="E31" i="14"/>
  <c r="C31" i="14"/>
  <c r="E30" i="14"/>
  <c r="C30" i="14"/>
  <c r="E29" i="14"/>
  <c r="C29" i="14"/>
  <c r="E28" i="14"/>
  <c r="C28" i="14"/>
  <c r="E27" i="14"/>
  <c r="C27" i="14"/>
  <c r="H40" i="13" l="1"/>
  <c r="H42" i="13"/>
  <c r="E27" i="13"/>
  <c r="C27" i="13"/>
  <c r="C30" i="12"/>
  <c r="C32" i="12"/>
  <c r="C31" i="12"/>
  <c r="C29" i="12"/>
  <c r="H42" i="10"/>
  <c r="H40" i="10"/>
  <c r="E38" i="10"/>
  <c r="C38" i="10"/>
  <c r="E37" i="10"/>
  <c r="C37" i="10"/>
  <c r="E36" i="10"/>
  <c r="C36" i="10"/>
  <c r="E35" i="10"/>
  <c r="C35" i="10"/>
  <c r="E34" i="10"/>
  <c r="C34" i="10"/>
  <c r="E33" i="10"/>
  <c r="C33" i="10"/>
  <c r="E32" i="10"/>
  <c r="C32" i="10"/>
  <c r="E31" i="10"/>
  <c r="C31" i="10"/>
  <c r="E30" i="10"/>
  <c r="C30" i="10"/>
  <c r="E29" i="10"/>
  <c r="C29" i="10"/>
  <c r="E28" i="10"/>
  <c r="C28" i="10"/>
  <c r="E27" i="10"/>
  <c r="C27" i="10"/>
  <c r="E28" i="12"/>
  <c r="C28" i="12"/>
  <c r="E27" i="12"/>
  <c r="C27" i="12"/>
  <c r="H42" i="11"/>
  <c r="H40" i="11"/>
  <c r="E38" i="11"/>
  <c r="C38" i="11"/>
  <c r="E37" i="11"/>
  <c r="C37" i="11"/>
  <c r="E36" i="11"/>
  <c r="C36" i="11"/>
  <c r="E35" i="11"/>
  <c r="C35" i="11"/>
  <c r="E34" i="11"/>
  <c r="C34" i="11"/>
  <c r="E33" i="11"/>
  <c r="C33" i="11"/>
  <c r="E32" i="11"/>
  <c r="C32" i="11"/>
  <c r="E31" i="11"/>
  <c r="C31" i="11"/>
  <c r="E30" i="11"/>
  <c r="C30" i="11"/>
  <c r="E29" i="11"/>
  <c r="C29" i="11"/>
  <c r="E28" i="11"/>
  <c r="C28" i="11"/>
  <c r="E27" i="11"/>
  <c r="C27" i="11"/>
  <c r="E38" i="8"/>
  <c r="E37" i="8"/>
  <c r="E36" i="8"/>
  <c r="E35" i="8"/>
  <c r="E34" i="8"/>
  <c r="E33" i="8"/>
  <c r="E32" i="8"/>
  <c r="E31" i="8"/>
  <c r="E30" i="8"/>
  <c r="E29" i="8"/>
  <c r="E28" i="8"/>
  <c r="E27" i="8"/>
  <c r="C38" i="8"/>
  <c r="C37" i="8"/>
  <c r="C36" i="8"/>
  <c r="C35" i="8"/>
  <c r="C34" i="8"/>
  <c r="C33" i="8"/>
  <c r="C32" i="8"/>
  <c r="C31" i="8"/>
  <c r="C30" i="8"/>
  <c r="C29" i="8"/>
  <c r="C28" i="8"/>
  <c r="C27" i="8"/>
  <c r="H42" i="8"/>
  <c r="H40" i="8"/>
</calcChain>
</file>

<file path=xl/sharedStrings.xml><?xml version="1.0" encoding="utf-8"?>
<sst xmlns="http://schemas.openxmlformats.org/spreadsheetml/2006/main" count="1590" uniqueCount="533">
  <si>
    <t>Company</t>
  </si>
  <si>
    <t>Yeast Name</t>
  </si>
  <si>
    <t>Dry/</t>
  </si>
  <si>
    <t>Liquid</t>
  </si>
  <si>
    <t>Temperature Range </t>
  </si>
  <si>
    <t>Alcohol Tolerance (%ABV)</t>
  </si>
  <si>
    <t>Description</t>
  </si>
  <si>
    <t>Lalvin</t>
  </si>
  <si>
    <t>71B-1122 Narbonne</t>
  </si>
  <si>
    <t>Dry</t>
  </si>
  <si>
    <t>59-86 °F</t>
  </si>
  <si>
    <t>(15-32 °C)</t>
  </si>
  <si>
    <t>A semi-dry white wine yeast that will enhance fruit flavors and add fruity esters. Can be used with whites, rosés, nouveaus, and concentrates.</t>
  </si>
  <si>
    <t>BM 4X4 Red Wine</t>
  </si>
  <si>
    <t>60-82 °F </t>
  </si>
  <si>
    <t>(16-28 °C)</t>
  </si>
  <si>
    <t>A blend of strains formulated for reliability under difficult conditions. Gives a dependable fermentation with increased mouthfeel, and enhances tobacco, cedar, leather and jam characteristics.</t>
  </si>
  <si>
    <t>50-86 °F </t>
  </si>
  <si>
    <t>(10-30 °C)</t>
  </si>
  <si>
    <t>Leaves a wine very full bodied with enhanced mouthfeel. Accentuates varietal character and contributes ripe tropical fruit and citrus notes.</t>
  </si>
  <si>
    <t>EC-1118 Prise de Mousse</t>
  </si>
  <si>
    <t>45-95 °F</t>
  </si>
  <si>
    <t>(7-35 °C)</t>
  </si>
  <si>
    <t>A low foaming, vigorous and fast fermenter good for both reds and whites. It is also ideal for ciders and sparkling wines.</t>
  </si>
  <si>
    <t>ICV-K1-V1116 Motpellier White Wine</t>
  </si>
  <si>
    <t>59-86 °F </t>
  </si>
  <si>
    <t>(15-30 °C)</t>
  </si>
  <si>
    <t>A vigorous and competitive fermenter that, because of its neutral effect on varietal character, is very well suited to fruit wines as well as wines to be made from grapes.</t>
  </si>
  <si>
    <t>QA23 White Wine</t>
  </si>
  <si>
    <t>59-89 °F </t>
  </si>
  <si>
    <t>Portuguese isolate used for production of fresh, fruity, white wines. Will not give structure to a wine, but it excels at focusing the fruit either alone or as part of a blend.</t>
  </si>
  <si>
    <t>RC-212 Red Wine</t>
  </si>
  <si>
    <t>Ideal for full bodied red wines. Emphasizes fruit and spice notes, accentuates character in red grapes.</t>
  </si>
  <si>
    <t>Red Star</t>
  </si>
  <si>
    <t>Cote Des Blanc</t>
  </si>
  <si>
    <t>55-86 °F </t>
  </si>
  <si>
    <t>(13-30 °C)</t>
  </si>
  <si>
    <t>One of the most traditional aromatic strains for white wines. An excellent choice for fruity wines.</t>
  </si>
  <si>
    <t>Montrachet</t>
  </si>
  <si>
    <t>54-95 °F </t>
  </si>
  <si>
    <t>(12-35 °C)</t>
  </si>
  <si>
    <t>A very good fermenter with regular kinetics. Good alcohol tolerance that is useful in producing dry, full-bodied red and white wines. Excellent choice for oak barrel fermentation.</t>
  </si>
  <si>
    <t>Pasteur Blanc (ex Pasteur Champagne)</t>
  </si>
  <si>
    <t>50-95 °F </t>
  </si>
  <si>
    <t>(10-35 °C)</t>
  </si>
  <si>
    <t>All-purpose and vigorous, a moderately foaming and sulfite-tolerant strain useful in producing white and red wines. Extremely good fermenter. Very high alcohol tolerance. Recommended for treating stuck fermentations.</t>
  </si>
  <si>
    <t>Pasteur Red</t>
  </si>
  <si>
    <t>63-86 °F </t>
  </si>
  <si>
    <t>(17-30 °C)</t>
  </si>
  <si>
    <t>One of the best choices for quality red wines. Encourages development of varietal fruit flavors, balanced by complex aromas.</t>
  </si>
  <si>
    <t>Premier Curvee</t>
  </si>
  <si>
    <t>50-104 °F </t>
  </si>
  <si>
    <t>(10-40 °C)</t>
  </si>
  <si>
    <t>One of the fastest, cleanest, and most neutral of all Red Star wine yeasts. Recommended for reds, whites and especially sparkling wines. Excellent choice for oak barrel fermentations.</t>
  </si>
  <si>
    <t>Vintner's Harvest</t>
  </si>
  <si>
    <t>AW4 Saccharomyces Cerevisiae</t>
  </si>
  <si>
    <t>68-77 °F </t>
  </si>
  <si>
    <t>(20–25 °C)</t>
  </si>
  <si>
    <t>Noted for developing powerfully fragrant, full-spice aromatic wines and is a perfect match for Germanic aromatic white wines.</t>
  </si>
  <si>
    <t>BV7 Saccharomyces Cerevisiae</t>
  </si>
  <si>
    <t>(15–30 °C)</t>
  </si>
  <si>
    <t>Ideal for full-bodied, full-flavored dry and sweet white wines.</t>
  </si>
  <si>
    <t>CL23 Saccharomyces Bavanus</t>
  </si>
  <si>
    <t>46-75 °F </t>
  </si>
  <si>
    <t>(7–24 °C)</t>
  </si>
  <si>
    <t>Ideal for crisp, fresh dry white/blush and all sparkling wines. Also for high-alcohol tolerance.</t>
  </si>
  <si>
    <t>CR51 Saccharomyces Cerevisiae</t>
  </si>
  <si>
    <t>72-86 °F </t>
  </si>
  <si>
    <t>(22–30 °C)</t>
  </si>
  <si>
    <t>Ideal for light, fruity red wines for early consumption</t>
  </si>
  <si>
    <t>CY17 Saccharomyces  Cerevisiae</t>
  </si>
  <si>
    <t>15% </t>
  </si>
  <si>
    <t>Ideal for sweet white/blush and dessert wines from grape and particularly from country fruits and flowers.</t>
  </si>
  <si>
    <t>MA33 Saccharomyces Cerevisiae</t>
  </si>
  <si>
    <t>64-80 °F </t>
  </si>
  <si>
    <t>(18–27 °C)</t>
  </si>
  <si>
    <t>Acid reducing strain excellent for fruity white &amp; blush country wines especially where residual sugars are desired.</t>
  </si>
  <si>
    <t>R56 Saccharomyces Cerevisiae</t>
  </si>
  <si>
    <t>Ideally suited for rich, full bodied red wines with exceptional flavor complexity.</t>
  </si>
  <si>
    <t>SN9 Saccharomyces Bavanus</t>
  </si>
  <si>
    <t>68-75 °F </t>
  </si>
  <si>
    <t>(20–24 °C)</t>
  </si>
  <si>
    <t>Good choice for high alcohol and fortified wines but also for most country wines, sweet sparkling wines and ciders.</t>
  </si>
  <si>
    <t>VR21 Saccharomyces Cerevisiae</t>
  </si>
  <si>
    <t>Ideal for full fruit varietal and country red wines promoting good structure, balance and color.</t>
  </si>
  <si>
    <t>White Labs</t>
  </si>
  <si>
    <t>WLP700 Flor Sherry</t>
  </si>
  <si>
    <t>&gt;70 °F</t>
  </si>
  <si>
    <t>(&gt;21 °C)</t>
  </si>
  <si>
    <t>Develops a film (flor) on the surface of the wine. Creates green almond, granny smith, and nougat characteristics found in Sherry.</t>
  </si>
  <si>
    <t>WLP705 Sake</t>
  </si>
  <si>
    <t>&gt;70 °F </t>
  </si>
  <si>
    <t>For rice-based fermentations. Produces full body sake character, and subtle fragrance.</t>
  </si>
  <si>
    <t>WLP707 California Pinot Noir</t>
  </si>
  <si>
    <t>Produces fruity and complex aromas. An ideal choice for hardy red wine varieties, as well as aromatic whites such as Chardonnay.</t>
  </si>
  <si>
    <t>WLP709 Sake #9</t>
  </si>
  <si>
    <t>62-68 °F </t>
  </si>
  <si>
    <t>(17-20 °C)</t>
  </si>
  <si>
    <t>15–16%</t>
  </si>
  <si>
    <t>For use in rice-based fermentations. Traditional strain used in Ginjo-shu production because of the yeast’s development of high fragrance components.</t>
  </si>
  <si>
    <t>WLP715 Champagne</t>
  </si>
  <si>
    <t>70-75 °F </t>
  </si>
  <si>
    <t>(21-24 °C)</t>
  </si>
  <si>
    <t>Neutral, classic yeast, used to produce sparkling wine, cider, dry meads, and dry wines.</t>
  </si>
  <si>
    <t>WLP718 Avise Wine Yeast</t>
  </si>
  <si>
    <t>60-90 °F </t>
  </si>
  <si>
    <t>(16-32 °C)</t>
  </si>
  <si>
    <t>Champagne isolate used for complexity in whites. Contributes elegance, especially in barrel-fermented Chardonnays.</t>
  </si>
  <si>
    <t>WLP720 Sweet Mead and Wine</t>
  </si>
  <si>
    <t>Less attenuative than WLP715, leaving some residual sweetness. Slightly fruity, a good choice for sweet mead, cider, as well as blush wines, Gewürztraminer, Sauternes, and Riesling.</t>
  </si>
  <si>
    <t>WLP727 Steinberg-Geisenheim</t>
  </si>
  <si>
    <t>50-90 °F </t>
  </si>
  <si>
    <t>(10-32 °C)</t>
  </si>
  <si>
    <t>14% </t>
  </si>
  <si>
    <t>High fruit/ester production. Perfect for Riesling and Gewürztraminer. Moderate fermentation characteristics and cold-tolerant.</t>
  </si>
  <si>
    <t>WLP730 Chardonnay White Wine</t>
  </si>
  <si>
    <t>Dry wine yeast with moderate fermentation speed. Slight ester production, low sulfur dioxide production. A good choice for all white and blush wines.</t>
  </si>
  <si>
    <t>WLP735 French White Wine Yeast</t>
  </si>
  <si>
    <t>16% </t>
  </si>
  <si>
    <t>Classic yeast for white wine fermentation. Slow to moderate fermenter and foam producer. Gives an enhanced creamy texture.</t>
  </si>
  <si>
    <t>WLP740 Merlot Red Wine Yeast</t>
  </si>
  <si>
    <t>18% </t>
  </si>
  <si>
    <t>Neutral, low fusel alcohol production. Vigorous fermentation.</t>
  </si>
  <si>
    <t>WLP749 Assmanshausen </t>
  </si>
  <si>
    <t>German red wine yeast, which results in spicy, fruit aromas. Perfect for Pinot Noir and Zinfandel. Slow to moderate fermenter which is cold tolerant.</t>
  </si>
  <si>
    <t>WLP750 French Red Wine Yeast</t>
  </si>
  <si>
    <t>17% </t>
  </si>
  <si>
    <t>Classic Bordeaux yeast for red wine fermentations. Moderate fermentation characteristics. Tolerates lower fermentation temperatures. Rich, smooth flavor profile.</t>
  </si>
  <si>
    <t>WLP760 Cabernet Red Wine Yeast</t>
  </si>
  <si>
    <t>Moderate fermentation speed. Excellent for full-bodied red wines, ester production complements flavor.</t>
  </si>
  <si>
    <t>WLP770 Suremain Burgundy Wine Yeast</t>
  </si>
  <si>
    <t>Emphasizes fruit aromas in barrel fermentations. High nutrient requirement to avoid volatile acidity production.</t>
  </si>
  <si>
    <t>WLP775 English Cider</t>
  </si>
  <si>
    <t>(20-24 °C)</t>
  </si>
  <si>
    <t>Medium-High </t>
  </si>
  <si>
    <t>Ferments dry, but retains flavor from apples. Sulfur is produced during fermentation, but will disappear in first two weeks of aging.</t>
  </si>
  <si>
    <t>Wyeast</t>
  </si>
  <si>
    <t>4021 Dry White/Sparkling</t>
  </si>
  <si>
    <t>55-75 °F </t>
  </si>
  <si>
    <t>(13-24 °C)</t>
  </si>
  <si>
    <t>Ferments crisp and dry, ideal for base wines in making sparkling wine. Low foaming, excellent barrel fermentation, good flocculating characteristics.</t>
  </si>
  <si>
    <t>4028 Red</t>
  </si>
  <si>
    <t>55-90 °F, </t>
  </si>
  <si>
    <t>(13-32 °C)</t>
  </si>
  <si>
    <t>Ideal for red or white wines that mature rapidly with Beaujolais type fruitiness, and for bigger reds requiring aging. Low foaming, low sulfur production.</t>
  </si>
  <si>
    <t>4134 Sake</t>
  </si>
  <si>
    <t>60-75 °F </t>
  </si>
  <si>
    <t>(15-24 °C)</t>
  </si>
  <si>
    <t>Sake #9 used in conjunction with Koji for making wide variety of Asian Jius (rice based beverages). Full bodied profile, silky and smooth on palate with low ester production.</t>
  </si>
  <si>
    <t>4184 Sweet Mead</t>
  </si>
  <si>
    <t>65-75 °F </t>
  </si>
  <si>
    <t>(18-24 °C)</t>
  </si>
  <si>
    <t>11% </t>
  </si>
  <si>
    <t>Leaves 2-3% residual sugar in most meads. Rich, fruity profile complements fruit mead fermentation. Use additional nutrients for mead making.</t>
  </si>
  <si>
    <t>4242 Fruity White</t>
  </si>
  <si>
    <t>12-13% </t>
  </si>
  <si>
    <t>Produces extremely fruity profile, high ester formation, bready aromas with vanilla notes.</t>
  </si>
  <si>
    <t>4244 Italian Red</t>
  </si>
  <si>
    <t>Rich, very big and bold, well-rounded profile. Nice soft fruit character with dry crisp finish.</t>
  </si>
  <si>
    <t>4267 Summation</t>
  </si>
  <si>
    <t>60-90°F, </t>
  </si>
  <si>
    <t>Produces distinctive intense berry, graham cracker nose. Jammy, rich, very smooth complex profile, slightly vinous.</t>
  </si>
  <si>
    <t>4632 Dry Mead</t>
  </si>
  <si>
    <t>Low foaming with little or no sulfur production. Use additional nutrients for mead making.</t>
  </si>
  <si>
    <t>4766 Cider</t>
  </si>
  <si>
    <t>Crisp and dry fermenting yeast with big, fruity finish. Creates a nice balance for all types of apples, pears, and other fruit. Allows fruit character to dominate the profile</t>
  </si>
  <si>
    <t>4767 Dry/Fortified</t>
  </si>
  <si>
    <t>Mild toast and vanilla nose. Mild fruit profile with balanced depth and complexity. Very dry finish. Dry red and white wines.</t>
  </si>
  <si>
    <t>4783 Sweet White</t>
  </si>
  <si>
    <t>Produces distinct Riesling character. Rich flavor, creamy, fruity profile with nice dry finish and a hint of Riesling sweetness in the aftertaste.</t>
  </si>
  <si>
    <t>4946 Bold Red/High Alcohol</t>
  </si>
  <si>
    <t>60-85 °F </t>
  </si>
  <si>
    <t>(15–29 °C)</t>
  </si>
  <si>
    <t>Dominating, strong fermentation characteristics. Ideal for Zinfandel, Pinot Noir, Syrah, or any high sugar must. Good choice for restarting stuck fermentations.</t>
  </si>
  <si>
    <t>Chemicals &amp; Ingredients Chart</t>
  </si>
  <si>
    <t>Chemical / Ingredient</t>
  </si>
  <si>
    <t>Usage</t>
  </si>
  <si>
    <t>Recommended concentration</t>
  </si>
  <si>
    <t>Comments</t>
  </si>
  <si>
    <t>Acid blend (tartaric, malic, citric) 3:2:1</t>
  </si>
  <si>
    <t>Increase total acidity</t>
  </si>
  <si>
    <t>1g/L</t>
  </si>
  <si>
    <t>Increase TA by 1 g/L</t>
  </si>
  <si>
    <t>Ascorbic acid</t>
  </si>
  <si>
    <t>Anti-oxidant</t>
  </si>
  <si>
    <t>2-3 g/hL</t>
  </si>
  <si>
    <t>Only to be used with sulphite</t>
  </si>
  <si>
    <t>Bentonite</t>
  </si>
  <si>
    <t>Fining white and red wines Fining sparkling wines</t>
  </si>
  <si>
    <t>25-100 g/hL 25-50 g/hL</t>
  </si>
  <si>
    <t>Dissolve in water</t>
  </si>
  <si>
    <t>Bio-Clean</t>
  </si>
  <si>
    <t>Clean equipment</t>
  </si>
  <si>
    <t>15 mL (1 tbsp) per 4 L of warm water</t>
  </si>
  <si>
    <t>Bio-San</t>
  </si>
  <si>
    <t>Sanitize equipment</t>
  </si>
  <si>
    <t>15 mL (1 tbsp) per 4 L of hot water</t>
  </si>
  <si>
    <t>Casein</t>
  </si>
  <si>
    <t>Fining white wines and improve colour in white wines</t>
  </si>
  <si>
    <t>50-100 g/hL</t>
  </si>
  <si>
    <t>Chlorinated cleaner (pink powder)</t>
  </si>
  <si>
    <t>Clean and sanitize equipment</t>
  </si>
  <si>
    <t>5 mL (1 tsp) per 4 L of water</t>
  </si>
  <si>
    <t>Should not be used on plastic equipment or oak barrels</t>
  </si>
  <si>
    <t>Citric acid</t>
  </si>
  <si>
    <t>Increase effectiveness of sulphite solution for sanitizing equipment</t>
  </si>
  <si>
    <t>45 mL (3 tbsp) per 4 L of water</t>
  </si>
  <si>
    <t>Dissolve in warm water</t>
  </si>
  <si>
    <t>Copper sulphate</t>
  </si>
  <si>
    <t>Reduce hydrogen sulphide</t>
  </si>
  <si>
    <t>4 drops/hL using a 1% solution</t>
  </si>
  <si>
    <t>Dextrose or sucrose</t>
  </si>
  <si>
    <t>Increase potential alcohol level</t>
  </si>
  <si>
    <t>17 g/L</t>
  </si>
  <si>
    <t>Increase potential alcohol level by 1.0%</t>
  </si>
  <si>
    <t>Egg whites</t>
  </si>
  <si>
    <t>Fining red wines</t>
  </si>
  <si>
    <t>5-10 g/hL</t>
  </si>
  <si>
    <t>Combine with a salted water solution</t>
  </si>
  <si>
    <t>Gelatin</t>
  </si>
  <si>
    <t>1-5 g/hL (increase up to 25 g/hL for high-pectin wines)</t>
  </si>
  <si>
    <t>Grape tannins</t>
  </si>
  <si>
    <t>Increase tannin content</t>
  </si>
  <si>
    <t>10-30 g/hL (increase to 50 g/hL when fining high-pectin wines with gelatin)</t>
  </si>
  <si>
    <t>Hydrogen peroxide</t>
  </si>
  <si>
    <t>Reduce free SO2 content</t>
  </si>
  <si>
    <t>50 g/hL (using a 1% solution)</t>
  </si>
  <si>
    <t>Reduce free SO2 content by 10 mg/L</t>
  </si>
  <si>
    <t>Isinglass</t>
  </si>
  <si>
    <t>Fining white wines</t>
  </si>
  <si>
    <t>Liquid: 1 mL/L Powder: 1-3 g/hL</t>
  </si>
  <si>
    <t>Liquid: dilute in wine Powder: dissolve in water</t>
  </si>
  <si>
    <t>Kieselsol</t>
  </si>
  <si>
    <t>Fining white and red wines</t>
  </si>
  <si>
    <t>25-50 mL/hL</t>
  </si>
  <si>
    <t>Metatartaric acid</t>
  </si>
  <si>
    <t>Prevent precipitation of tartrate crystals</t>
  </si>
  <si>
    <t>Up to 10g/hL</t>
  </si>
  <si>
    <t>Oak chips</t>
  </si>
  <si>
    <t>Add oak aroma to wines</t>
  </si>
  <si>
    <t>Whites: 1-2 g/L Reds: 2-4 g/L</t>
  </si>
  <si>
    <t>Oak extract (10% solution)</t>
  </si>
  <si>
    <t>Whites: 2 mL/LReds: 4 mL/L</t>
  </si>
  <si>
    <t>Pectic enzymes</t>
  </si>
  <si>
    <t>Fining wines</t>
  </si>
  <si>
    <t>Whites: 1-2 g/hL Reds: 2-4 g/hL</t>
  </si>
  <si>
    <t>Phosphoric acid</t>
  </si>
  <si>
    <t>Reduce pH in high-TA wines</t>
  </si>
  <si>
    <t>1 or 2 drops of 30% solution/L</t>
  </si>
  <si>
    <t>Potassium bicarbonate</t>
  </si>
  <si>
    <t>Reduce total acidity</t>
  </si>
  <si>
    <t>1-2 g/L</t>
  </si>
  <si>
    <t>Reduce TA by 1 g/L</t>
  </si>
  <si>
    <t>Potassium metabisulphite</t>
  </si>
  <si>
    <t>A. Crushing of grapes B. Must preparation (concentrated, sterilized, and fresh juices) C. Stabilization D. Bottling</t>
  </si>
  <si>
    <t>A. 100 mg/L B. 50 mg/L C. 50 mg/L D. 50 mg/L</t>
  </si>
  <si>
    <t>A. Decrease to 5-10 mg/L of must for MLF. Dissolve in warm water B, C, and D. Dissolve in warm water</t>
  </si>
  <si>
    <t>Potassium sorbate</t>
  </si>
  <si>
    <t>Prevent re-fermentation of bottled wines</t>
  </si>
  <si>
    <t>10-20 g/hL</t>
  </si>
  <si>
    <t>Do not use in ML-fermented wines</t>
  </si>
  <si>
    <t>Sodium carbonate (soda ash)</t>
  </si>
  <si>
    <t>Clean plastic equipment</t>
  </si>
  <si>
    <t>8-12 g/L of water</t>
  </si>
  <si>
    <t>Dissolve in hot water</t>
  </si>
  <si>
    <t>Sodium percarbonate</t>
  </si>
  <si>
    <t>Treat oak barrel spoilage problems</t>
  </si>
  <si>
    <t>1-3 g/L of water</t>
  </si>
  <si>
    <t>Sodium metabisulphite</t>
  </si>
  <si>
    <t>Sparkolloid®</t>
  </si>
  <si>
    <t>10-40 g/hL</t>
  </si>
  <si>
    <t>Sweetener-conditioner</t>
  </si>
  <si>
    <t>Sweeten a finished wine</t>
  </si>
  <si>
    <t>12-25 mL/L of wine</t>
  </si>
  <si>
    <t>Prevent renewed fermentation</t>
  </si>
  <si>
    <t>Tannisol</t>
  </si>
  <si>
    <t>Preserve/stabilize wine</t>
  </si>
  <si>
    <t>1-3 tablets per hL</t>
  </si>
  <si>
    <t>Tartaric acid</t>
  </si>
  <si>
    <t>Increase total acidity or reduce pH</t>
  </si>
  <si>
    <t>Increase TA by 1 g/L or reduce pH by 0.1 unit</t>
  </si>
  <si>
    <t>Yeast (active dried)</t>
  </si>
  <si>
    <t>Alcoholic fermentation</t>
  </si>
  <si>
    <t>5 g for 4.5 to 23 L of must</t>
  </si>
  <si>
    <t>Yeast nutrients (diammonium phosphate)</t>
  </si>
  <si>
    <t>Enhance fermentation capability of yeast</t>
  </si>
  <si>
    <t>Saccharomyces cerevisiae</t>
  </si>
  <si>
    <t xml:space="preserve">The rehydration time should be between 20 to 25 minutes. • This strain should be rehydrated in ten times its weight of sugared water or in a mixture of one-third of must and two-thirds of water. </t>
  </si>
  <si>
    <t>The mixture temperature should be 38/40°C (100/104°F). Stir during 20 minutes. • Slowly sprinkle the culture media into 3 times the weight of the must in order for the yeasts to adapt to their new fermentation media (temperature difference, osmotic pressure, SO2), then wait for 10 minutes. • This mixture can be added directly into the fermentation tank with uniform mixing. The difference of temperature between the rehydrated yeast and the tank should not exceed 10°C, optimum being 5°C.</t>
  </si>
  <si>
    <t>D-47 White Wine (CÔTES DU RHÔNE)</t>
  </si>
  <si>
    <t>Rehydrate ICV-D47 in 5 times its weight of water at 40°C. Let stand for at least 20 minutes then gently stir occasionally to break up any clumps. Add to the must.</t>
  </si>
  <si>
    <t>Name of Mead:</t>
  </si>
  <si>
    <t xml:space="preserve">Date Started:  </t>
  </si>
  <si>
    <t>Batch Number:</t>
  </si>
  <si>
    <t>Batch Size:</t>
  </si>
  <si>
    <t>Qty:</t>
  </si>
  <si>
    <t>Size:</t>
  </si>
  <si>
    <t>Ingredients:</t>
  </si>
  <si>
    <t>Style:</t>
  </si>
  <si>
    <t>Starting Spec. Grav.</t>
  </si>
  <si>
    <t xml:space="preserve"> </t>
  </si>
  <si>
    <t xml:space="preserve">ABV if fermented to 1.000 </t>
  </si>
  <si>
    <t>Yes</t>
  </si>
  <si>
    <t>Clarre</t>
  </si>
  <si>
    <t>Ferment started:</t>
  </si>
  <si>
    <t>No</t>
  </si>
  <si>
    <t>Cyser</t>
  </si>
  <si>
    <t xml:space="preserve">Primary slowed: </t>
  </si>
  <si>
    <t>Lalvin 71B-1122</t>
  </si>
  <si>
    <t xml:space="preserve">Moved to Secondary: </t>
  </si>
  <si>
    <t>Melomel</t>
  </si>
  <si>
    <t>Lalvin D21</t>
  </si>
  <si>
    <t>Metheglin</t>
  </si>
  <si>
    <t>each</t>
  </si>
  <si>
    <t>Lalvin D-47</t>
  </si>
  <si>
    <t>Morat</t>
  </si>
  <si>
    <t>Lalvin DV10</t>
  </si>
  <si>
    <t>Mulsum</t>
  </si>
  <si>
    <t>lb</t>
  </si>
  <si>
    <t>Lalvin EC-1118</t>
  </si>
  <si>
    <t>P.H.:</t>
  </si>
  <si>
    <t>Pyment</t>
  </si>
  <si>
    <t>ml</t>
  </si>
  <si>
    <t>Lalvin K1-V1116</t>
  </si>
  <si>
    <t>Semi-Sweet</t>
  </si>
  <si>
    <t>oz</t>
  </si>
  <si>
    <t>Lalvin RC-212</t>
  </si>
  <si>
    <t xml:space="preserve">Yeast Used: </t>
  </si>
  <si>
    <t>Sparkling</t>
  </si>
  <si>
    <t>pt</t>
  </si>
  <si>
    <t>Red Star Cote des Blancs</t>
  </si>
  <si>
    <t>Sweet</t>
  </si>
  <si>
    <t>qt</t>
  </si>
  <si>
    <t>Red Star Montrachet</t>
  </si>
  <si>
    <t>Rehydration temp.:</t>
  </si>
  <si>
    <t>Red Star Pasteur Champagne</t>
  </si>
  <si>
    <t>Go Ferm:</t>
  </si>
  <si>
    <t>tsp</t>
  </si>
  <si>
    <t xml:space="preserve">Red Star Pasteur Red </t>
  </si>
  <si>
    <t>Red Star Premier Cuvee</t>
  </si>
  <si>
    <t>Method:</t>
  </si>
  <si>
    <t>Wyeast 1056</t>
  </si>
  <si>
    <t xml:space="preserve">Wyeast 1388 </t>
  </si>
  <si>
    <t>Wyeast 1450</t>
  </si>
  <si>
    <t>Wyeast 1728</t>
  </si>
  <si>
    <t>Wyeast 4021</t>
  </si>
  <si>
    <t xml:space="preserve"> Date: </t>
  </si>
  <si>
    <t xml:space="preserve">S.G.    </t>
  </si>
  <si>
    <t xml:space="preserve">ABV:   </t>
  </si>
  <si>
    <t>AA:</t>
  </si>
  <si>
    <t xml:space="preserve">Racked?  </t>
  </si>
  <si>
    <t>Notes:</t>
  </si>
  <si>
    <t>Wyeast 4028</t>
  </si>
  <si>
    <t>Wyeast 4184</t>
  </si>
  <si>
    <t>Wyeast 4242</t>
  </si>
  <si>
    <t>Wyeast 4244</t>
  </si>
  <si>
    <t>Wyeast 4267</t>
  </si>
  <si>
    <t>Wyeast 4632</t>
  </si>
  <si>
    <t>Wyeast 4646</t>
  </si>
  <si>
    <t>Wyeast 4766</t>
  </si>
  <si>
    <t>Wyeast 4783</t>
  </si>
  <si>
    <t>Wyeast 4946</t>
  </si>
  <si>
    <t xml:space="preserve">  </t>
  </si>
  <si>
    <t>Date bottled:</t>
  </si>
  <si>
    <t>Final S.G.</t>
  </si>
  <si>
    <t xml:space="preserve"> ABV:</t>
  </si>
  <si>
    <t>Final Apparent Attenuation:</t>
  </si>
  <si>
    <t>Comments:</t>
  </si>
  <si>
    <t>Gal.</t>
  </si>
  <si>
    <t>Texas wildflower honey</t>
  </si>
  <si>
    <t>TBLS</t>
  </si>
  <si>
    <t>cups</t>
  </si>
  <si>
    <t>grams</t>
  </si>
  <si>
    <t>Tanin</t>
  </si>
  <si>
    <t>Yeast Energizer</t>
  </si>
  <si>
    <t>Citric Acid</t>
  </si>
  <si>
    <t>bags</t>
  </si>
  <si>
    <t>Liters</t>
  </si>
  <si>
    <t>pinch</t>
  </si>
  <si>
    <t>Hops</t>
  </si>
  <si>
    <t>Ale</t>
  </si>
  <si>
    <t>MEAD</t>
  </si>
  <si>
    <t>Traditional</t>
  </si>
  <si>
    <t>Melomel: Mead made with fruit added</t>
  </si>
  <si>
    <t>Braggot (or Bracket) Mead made with malted grain (usually barley)</t>
  </si>
  <si>
    <t>Hydromel: This is the term for a weak or watered down mead</t>
  </si>
  <si>
    <t>Pyment: This is mead made with grape or grape juice added. This is also the term for a grape wine that has honey added to it.</t>
  </si>
  <si>
    <t>Cyser - A mead made with apples or apple juice</t>
  </si>
  <si>
    <t>Metheglin: A mead made with added spices - often considered to have medicinal traits. Some common spices are cinnamon, nutmeg or cloves</t>
  </si>
  <si>
    <t>Rhodomel : An ancient Roman term for a mead made with rose petals</t>
  </si>
  <si>
    <t>Sack Mead: A mead with a very high honey content. It has a high density and is often sweeter than typical meads. This can be thought of as a dessert wine of meads.</t>
  </si>
  <si>
    <t>Show Mead: This is a term that has come to define a plain mead with no spices or fruits added.</t>
  </si>
  <si>
    <t>Short Mead : (Also referred to as a quick mead) this is a mead that is made in a fashion so it matures quickly. Short meads are often very similar to ales.</t>
  </si>
  <si>
    <t>Great Mead: Kind of like the opposite of a Short Mead. This mead is designed to be bottled and aged for several years.</t>
  </si>
  <si>
    <t>Sparkling Mead: A carbonated mead much like a sparkling wine. This is usually achieved by adding a small amount of honey or sugar just before bottling. This causes a small secondary ferment while in the bottle that will elevate the pressure and sweetness.</t>
  </si>
  <si>
    <t>Morat: A Melomel made from Mulberries</t>
  </si>
  <si>
    <t>Hippocras: A pyment to which spices have been added</t>
  </si>
  <si>
    <t>Omphacomel: mead made with verjuice which is the juice of unripened grapes. This is often considered to be a type of pyment.</t>
  </si>
  <si>
    <t>Oxymel - Made with wine vinegar</t>
  </si>
  <si>
    <t>Acerglyn - Mead made with maple syrup</t>
  </si>
  <si>
    <t>Bochet - refers to a mead that was made with the honey caramelized or burned before it is added to the water. Creates several different flavors including toffee, chocolate or marshamallow.</t>
  </si>
  <si>
    <t>Capsicumel - Flavored with chili pepper</t>
  </si>
  <si>
    <t>Black Mead - Made with Black Currants</t>
  </si>
  <si>
    <t>Mulled Mead - This refers to a mead that is heated before drinking. Typically it has spices for flavoring.</t>
  </si>
  <si>
    <t>Rhodomel</t>
  </si>
  <si>
    <t>Sack Mead</t>
  </si>
  <si>
    <t>Show Mead</t>
  </si>
  <si>
    <t xml:space="preserve">Short Mead </t>
  </si>
  <si>
    <t>Great Mead</t>
  </si>
  <si>
    <t>Sparkling Mead</t>
  </si>
  <si>
    <t>Hippocras</t>
  </si>
  <si>
    <t>Omphacomel</t>
  </si>
  <si>
    <t>Oxymel</t>
  </si>
  <si>
    <t>Acerglyn</t>
  </si>
  <si>
    <t>Bochet</t>
  </si>
  <si>
    <t>Capsicumel</t>
  </si>
  <si>
    <t>Black Mead</t>
  </si>
  <si>
    <t>Mulled Mead</t>
  </si>
  <si>
    <t>Hydromel</t>
  </si>
  <si>
    <t>Braggot/Bracket</t>
  </si>
  <si>
    <t>T'ej </t>
  </si>
  <si>
    <t>Mead made with hops</t>
  </si>
  <si>
    <t xml:space="preserve">name </t>
  </si>
  <si>
    <t>description</t>
  </si>
  <si>
    <t>See braggot</t>
  </si>
  <si>
    <t>See Pyment ( mead with grapes)</t>
  </si>
  <si>
    <t>T'ej</t>
  </si>
  <si>
    <t>general term for alochol made with honey</t>
  </si>
  <si>
    <t>Gallon(s)</t>
  </si>
  <si>
    <t>Another term for Melomel: Mead made with fruit added</t>
  </si>
  <si>
    <t>Yeast Nutrient</t>
  </si>
  <si>
    <t>Vanilla Chamomile</t>
  </si>
  <si>
    <t>Semi-dry</t>
  </si>
  <si>
    <t>Vital Statistics:</t>
  </si>
  <si>
    <t>standard: 1.080 – 1.120</t>
  </si>
  <si>
    <t>sack: 1.120 – 1.170</t>
  </si>
  <si>
    <t>standard: 7.5 – 14.0%</t>
  </si>
  <si>
    <t>sack: 14.0 – 18.0%</t>
  </si>
  <si>
    <t>semi-sweet: 1.010 – 1.025</t>
  </si>
  <si>
    <t>sweet: 1.025 – 1.050</t>
  </si>
  <si>
    <t>hydromel: 1.035 – 1.080</t>
  </si>
  <si>
    <t>ABV:</t>
  </si>
  <si>
    <t>hydromel: 3.5 – 7.5%</t>
  </si>
  <si>
    <t>Final Gravity:</t>
  </si>
  <si>
    <t>Original Gravity:</t>
  </si>
  <si>
    <t>dry: 0.990 – 1.010</t>
  </si>
  <si>
    <t xml:space="preserve">S.G at first racking: </t>
  </si>
  <si>
    <t>?</t>
  </si>
  <si>
    <t>1.058</t>
  </si>
  <si>
    <t>1.076</t>
  </si>
  <si>
    <t>Very sweet</t>
  </si>
  <si>
    <t>Dry/sweet:</t>
  </si>
  <si>
    <t>Added tea bags to 2 gallons water, bring to boil, boil 20 min. -turne heat off, cooled I hr.</t>
  </si>
  <si>
    <t>Added additional ingredients listed. (no Vanilla in orginal brew)</t>
  </si>
  <si>
    <t>Very nice Chamomile taste!</t>
  </si>
  <si>
    <t>Taste improving.</t>
  </si>
  <si>
    <t>Split into 5- 1 gallon batches</t>
  </si>
  <si>
    <t>Still</t>
  </si>
  <si>
    <t>Petillant or lightly carbonated</t>
  </si>
  <si>
    <t>carbonation level:</t>
  </si>
  <si>
    <t>1.030</t>
  </si>
  <si>
    <t>1.025</t>
  </si>
  <si>
    <t>package</t>
  </si>
  <si>
    <r>
      <t xml:space="preserve">Millennium Hops   </t>
    </r>
    <r>
      <rPr>
        <sz val="8"/>
        <color theme="1"/>
        <rFont val="Arial"/>
        <family val="2"/>
      </rPr>
      <t>(alpha 14-16%)</t>
    </r>
  </si>
  <si>
    <r>
      <t xml:space="preserve">Liberty Hops          </t>
    </r>
    <r>
      <rPr>
        <sz val="8"/>
        <color theme="1"/>
        <rFont val="Arial"/>
        <family val="2"/>
      </rPr>
      <t>(3-5% alpha)</t>
    </r>
  </si>
  <si>
    <t>Millenium hops=mild, herbal aroma  &amp;   Liberty Hops=Spicy mild aroma</t>
  </si>
  <si>
    <t>Added Millenium hops to 5 gal, bring to boil, boil 1 hr. remove from heat and cool 1/2 hr.</t>
  </si>
  <si>
    <t>Added honey, Liberty hops and other ingredients. Primary brew with Liberty hops</t>
  </si>
  <si>
    <t>Strained off hops at first racking 15 days later.</t>
  </si>
  <si>
    <t>it's hoppy, very hoppy. :)</t>
  </si>
  <si>
    <t>flavor blending nicely, a bitter drink.</t>
  </si>
  <si>
    <t>Chamomile tea bags</t>
  </si>
  <si>
    <t>Lb.</t>
  </si>
  <si>
    <t>\- Dry Malt extract</t>
  </si>
  <si>
    <t>Breiss Sparkling Amber</t>
  </si>
  <si>
    <t>Acid blend</t>
  </si>
  <si>
    <t>Honey</t>
  </si>
  <si>
    <t>bring 2 gallons water to boil, turn heat off, add all ingrdients. Cool and pitch yeast.</t>
  </si>
  <si>
    <t>Primary was about 2 gallons</t>
  </si>
  <si>
    <t>1.170</t>
  </si>
  <si>
    <t>1.155</t>
  </si>
  <si>
    <t>1.120</t>
  </si>
  <si>
    <t>1.135</t>
  </si>
  <si>
    <t>1.100</t>
  </si>
  <si>
    <t>Racked 1 gallon added rest to Cascade Hops</t>
  </si>
  <si>
    <t>Very sweet, added water</t>
  </si>
  <si>
    <t>SG after adding water.</t>
  </si>
  <si>
    <t>Don't understand why SG went up?</t>
  </si>
  <si>
    <t>Added more water to bring down too 1.100</t>
  </si>
  <si>
    <t xml:space="preserve">Bottled. Much like a sweet beer </t>
  </si>
  <si>
    <t>Below is the Braggot added on 2/22/2015</t>
  </si>
  <si>
    <t>1.002</t>
  </si>
  <si>
    <t>Something in OG and first racking SG don't add up right</t>
  </si>
  <si>
    <t>VERY hoppy, no alcohol taste at all</t>
  </si>
  <si>
    <t>Added about 1 gal. of Braggot 3</t>
  </si>
  <si>
    <t>1.091</t>
  </si>
  <si>
    <t>lost</t>
  </si>
  <si>
    <t>1.090</t>
  </si>
  <si>
    <t>1 gallon and + 4- 750ml bottles</t>
  </si>
  <si>
    <t>Very nice complex taste!</t>
  </si>
  <si>
    <t>not sensing much alcohol.</t>
  </si>
  <si>
    <t>Bottles rest of 1 gallon carboy</t>
  </si>
  <si>
    <t>bring 1 gallon water to boil, turn heat off, add all ingrdients. Cool and pitch yeast.</t>
  </si>
  <si>
    <t>Added 4 Tbsp Vanilla to 1 gallon</t>
  </si>
  <si>
    <t>Bottled gallon with vanilla</t>
  </si>
  <si>
    <t>Unsure of alcohol level after the blending</t>
  </si>
  <si>
    <t>A little bite on the tip of the tounge</t>
  </si>
  <si>
    <t>a first, then a smooth finish.</t>
  </si>
  <si>
    <t>"Liberty Kick" -Millennium 2</t>
  </si>
  <si>
    <t>Sweet Braggot (3)</t>
  </si>
  <si>
    <t>Braggot 1 &amp;3 were malt extract. Braggot #2 fresh ground malt. Prefering the extract.</t>
  </si>
  <si>
    <t>about 8%</t>
  </si>
  <si>
    <t>Don't understand why SG went up? Suspect that water had not been mixed well, making the 1.120 reading inaccurate with too much water on top. This throws off the tracking of alcohol content.</t>
  </si>
  <si>
    <t>lbs</t>
  </si>
  <si>
    <t>honey</t>
  </si>
  <si>
    <t>Gallon</t>
  </si>
  <si>
    <t>water</t>
  </si>
  <si>
    <t>yeast nutrient</t>
  </si>
  <si>
    <t>acid blend</t>
  </si>
  <si>
    <t>grape tanin</t>
  </si>
  <si>
    <t>Pkg. Lalvin EC-1118</t>
  </si>
  <si>
    <t>mix well. Pitch yeast after 15-20 minutes after hydration.</t>
  </si>
  <si>
    <t>Basic Mead</t>
  </si>
  <si>
    <t>Mead fest day 2015</t>
  </si>
  <si>
    <t xml:space="preserve">Hydrate yeast in seporate cylinder. Add water, honey, nutrient, acid blend and tanin to primary. </t>
  </si>
  <si>
    <t>gallon</t>
  </si>
  <si>
    <t>Mead Fest15- Bochet</t>
  </si>
  <si>
    <t>Pkg. Lalvin D-47</t>
  </si>
  <si>
    <t>note: cooking(Caramelizing) honey will expand about 3 times in size as it foams.</t>
  </si>
  <si>
    <t>grape tannin</t>
  </si>
  <si>
    <t>Hydrate yeast in cylinder, set aside. Put 4 lbs. honey in 2 gallon pot. Heat to 260F for 20 min.</t>
  </si>
  <si>
    <t>Once cooled to &lt;200F add about 1 Gal of water to pot and stir. Pour into primary container and</t>
  </si>
  <si>
    <t>add nutrient, acid blend, and tannin. Let cool to mininum of 90F before pitching yeast. Stir well.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</si>
</sst>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
  </numFmts>
  <fonts count="24" x14ac:knownFonts="1">
    <font>
      <sz val="11"/>
      <color theme="1"/>
      <name val="Calibri"/>
      <family val="2"/>
      <scheme val="minor"/>
    </font>
    <font>
      <b/>
      <sz val="11"/>
      <color theme="1"/>
      <name val="Calibri"/>
      <family val="2"/>
      <scheme val="minor"/>
    </font>
    <font>
      <b/>
      <sz val="11"/>
      <color rgb="FF333333"/>
      <name val="Arial"/>
      <family val="2"/>
    </font>
    <font>
      <b/>
      <sz val="8"/>
      <color rgb="FF333333"/>
      <name val="Arial"/>
      <family val="2"/>
    </font>
    <font>
      <sz val="11"/>
      <color rgb="FF333333"/>
      <name val="Arial"/>
      <family val="2"/>
    </font>
    <font>
      <sz val="22"/>
      <color rgb="FF333333"/>
      <name val="Georgia"/>
      <family val="1"/>
    </font>
    <font>
      <b/>
      <sz val="11"/>
      <color theme="1"/>
      <name val="Arial"/>
      <family val="2"/>
    </font>
    <font>
      <sz val="11"/>
      <color theme="1"/>
      <name val="Arial"/>
      <family val="2"/>
    </font>
    <font>
      <b/>
      <sz val="9"/>
      <color theme="1"/>
      <name val="Arial"/>
      <family val="2"/>
    </font>
    <font>
      <sz val="16"/>
      <color theme="1"/>
      <name val="Times New Roman"/>
      <family val="1"/>
    </font>
    <font>
      <sz val="11"/>
      <color rgb="FF3F3F76"/>
      <name val="Arial"/>
      <family val="2"/>
    </font>
    <font>
      <sz val="11"/>
      <color theme="0"/>
      <name val="Arial"/>
      <family val="2"/>
    </font>
    <font>
      <b/>
      <sz val="11"/>
      <color theme="1"/>
      <name val="Courier New"/>
      <family val="3"/>
    </font>
    <font>
      <sz val="11"/>
      <color theme="1"/>
      <name val="Courier New"/>
      <family val="3"/>
    </font>
    <font>
      <b/>
      <sz val="11"/>
      <color rgb="FFFA7D00"/>
      <name val="Arial"/>
      <family val="2"/>
    </font>
    <font>
      <b/>
      <sz val="16"/>
      <color rgb="FFFA7D00"/>
      <name val="Arial"/>
      <family val="2"/>
    </font>
    <font>
      <sz val="11"/>
      <color rgb="FFFF0000"/>
      <name val="Arial"/>
      <family val="2"/>
    </font>
    <font>
      <b/>
      <sz val="12"/>
      <color theme="1"/>
      <name val="Calibri"/>
      <family val="2"/>
      <scheme val="minor"/>
    </font>
    <font>
      <b/>
      <sz val="11"/>
      <color rgb="FFFF0000"/>
      <name val="Calibri"/>
      <family val="2"/>
      <scheme val="minor"/>
    </font>
    <font>
      <sz val="8"/>
      <color theme="1"/>
      <name val="Arial"/>
      <family val="2"/>
    </font>
    <font>
      <sz val="9"/>
      <color theme="1"/>
      <name val="Arial"/>
      <family val="2"/>
    </font>
    <font>
      <sz val="10"/>
      <color theme="1"/>
      <name val="Arial"/>
      <family val="2"/>
    </font>
    <font>
      <sz val="11"/>
      <color rgb="FF00B0F0"/>
      <name val="Arial"/>
      <family val="2"/>
    </font>
    <font>
      <b/>
      <sz val="9"/>
      <color rgb="FF333333"/>
      <name val="Arial"/>
      <family val="2"/>
    </font>
  </fonts>
  <fills count="7">
    <fill>
      <patternFill patternType="none"/>
    </fill>
    <fill>
      <patternFill patternType="gray125"/>
    </fill>
    <fill>
      <patternFill patternType="solid">
        <fgColor rgb="FFFFCC99"/>
      </patternFill>
    </fill>
    <fill>
      <patternFill patternType="solid">
        <fgColor rgb="FFF2F2F2"/>
      </patternFill>
    </fill>
    <fill>
      <patternFill patternType="solid">
        <fgColor rgb="FFFFFFFF"/>
        <bgColor indexed="64"/>
      </patternFill>
    </fill>
    <fill>
      <patternFill patternType="solid">
        <fgColor rgb="FFF8E6C7"/>
        <bgColor indexed="64"/>
      </patternFill>
    </fill>
    <fill>
      <patternFill patternType="solid">
        <fgColor rgb="FFFFFF99"/>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style="medium">
        <color rgb="FF999999"/>
      </left>
      <right style="medium">
        <color rgb="FF999999"/>
      </right>
      <top/>
      <bottom style="medium">
        <color rgb="FF999999"/>
      </bottom>
      <diagonal/>
    </border>
    <border>
      <left style="medium">
        <color rgb="FFDCDCDC"/>
      </left>
      <right style="medium">
        <color rgb="FFDCDCDC"/>
      </right>
      <top style="medium">
        <color rgb="FFDCDCDC"/>
      </top>
      <bottom/>
      <diagonal/>
    </border>
    <border>
      <left style="medium">
        <color rgb="FFDCDCDC"/>
      </left>
      <right style="medium">
        <color rgb="FFDCDCDC"/>
      </right>
      <top/>
      <bottom style="medium">
        <color rgb="FFDCDCDC"/>
      </bottom>
      <diagonal/>
    </border>
    <border>
      <left style="medium">
        <color rgb="FFDCDCDC"/>
      </left>
      <right style="medium">
        <color rgb="FF999999"/>
      </right>
      <top style="medium">
        <color rgb="FFDCDCDC"/>
      </top>
      <bottom/>
      <diagonal/>
    </border>
    <border>
      <left style="medium">
        <color rgb="FF999999"/>
      </left>
      <right style="medium">
        <color rgb="FF999999"/>
      </right>
      <top style="medium">
        <color rgb="FFDCDCDC"/>
      </top>
      <bottom/>
      <diagonal/>
    </border>
    <border>
      <left style="medium">
        <color rgb="FF999999"/>
      </left>
      <right style="medium">
        <color rgb="FFDCDCDC"/>
      </right>
      <top style="medium">
        <color rgb="FFDCDCDC"/>
      </top>
      <bottom/>
      <diagonal/>
    </border>
    <border>
      <left style="medium">
        <color rgb="FFDCDCDC"/>
      </left>
      <right style="medium">
        <color rgb="FF999999"/>
      </right>
      <top/>
      <bottom style="medium">
        <color rgb="FF999999"/>
      </bottom>
      <diagonal/>
    </border>
    <border>
      <left style="medium">
        <color rgb="FF999999"/>
      </left>
      <right style="medium">
        <color rgb="FFDCDCDC"/>
      </right>
      <top/>
      <bottom style="medium">
        <color rgb="FF999999"/>
      </bottom>
      <diagonal/>
    </border>
    <border>
      <left style="medium">
        <color rgb="FFDCDCDC"/>
      </left>
      <right style="medium">
        <color rgb="FFDCDCDC"/>
      </right>
      <top style="medium">
        <color rgb="FF999999"/>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diagonal/>
    </border>
    <border>
      <left/>
      <right/>
      <top/>
      <bottom style="thin">
        <color rgb="FF7F7F7F"/>
      </bottom>
      <diagonal/>
    </border>
    <border>
      <left style="thin">
        <color rgb="FF7F7F7F"/>
      </left>
      <right/>
      <top style="thin">
        <color rgb="FF7F7F7F"/>
      </top>
      <bottom style="thin">
        <color rgb="FF7F7F7F"/>
      </bottom>
      <diagonal/>
    </border>
    <border>
      <left/>
      <right style="thin">
        <color rgb="FF7F7F7F"/>
      </right>
      <top/>
      <bottom/>
      <diagonal/>
    </border>
    <border>
      <left/>
      <right/>
      <top style="thin">
        <color rgb="FF7F7F7F"/>
      </top>
      <bottom style="thin">
        <color indexed="64"/>
      </bottom>
      <diagonal/>
    </border>
    <border>
      <left style="thin">
        <color rgb="FF7F7F7F"/>
      </left>
      <right/>
      <top/>
      <bottom style="thin">
        <color rgb="FF7F7F7F"/>
      </bottom>
      <diagonal/>
    </border>
    <border>
      <left/>
      <right style="thin">
        <color rgb="FF7F7F7F"/>
      </right>
      <top/>
      <bottom style="thin">
        <color rgb="FF7F7F7F"/>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7F7F7F"/>
      </left>
      <right/>
      <top style="thin">
        <color indexed="64"/>
      </top>
      <bottom style="thin">
        <color indexed="64"/>
      </bottom>
      <diagonal/>
    </border>
    <border>
      <left style="thin">
        <color rgb="FF7F7F7F"/>
      </left>
      <right/>
      <top/>
      <bottom/>
      <diagonal/>
    </border>
    <border>
      <left/>
      <right/>
      <top style="thin">
        <color indexed="64"/>
      </top>
      <bottom/>
      <diagonal/>
    </border>
  </borders>
  <cellStyleXfs count="4">
    <xf numFmtId="0" fontId="0" fillId="0" borderId="0"/>
    <xf numFmtId="0" fontId="7" fillId="0" borderId="0"/>
    <xf numFmtId="0" fontId="10" fillId="2" borderId="1" applyNumberFormat="0" applyAlignment="0" applyProtection="0"/>
    <xf numFmtId="0" fontId="14" fillId="3" borderId="1" applyNumberFormat="0" applyAlignment="0" applyProtection="0"/>
  </cellStyleXfs>
  <cellXfs count="146">
    <xf numFmtId="0" fontId="0" fillId="0" borderId="0" xfId="0"/>
    <xf numFmtId="0" fontId="3" fillId="5" borderId="2" xfId="0" applyFont="1" applyFill="1" applyBorder="1" applyAlignment="1">
      <alignment horizontal="left" vertical="center" wrapText="1"/>
    </xf>
    <xf numFmtId="0" fontId="3" fillId="5" borderId="6" xfId="0" applyFont="1" applyFill="1" applyBorder="1" applyAlignment="1">
      <alignment horizontal="left" vertical="center"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6" borderId="4" xfId="0" applyFont="1" applyFill="1" applyBorder="1" applyAlignment="1">
      <alignment horizontal="center" vertical="top"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0" fillId="0" borderId="0" xfId="0" applyFont="1" applyAlignment="1">
      <alignment horizontal="center"/>
    </xf>
    <xf numFmtId="0" fontId="7" fillId="0" borderId="11" xfId="0" applyFont="1" applyBorder="1" applyAlignment="1">
      <alignment horizontal="left" vertical="top" wrapText="1"/>
    </xf>
    <xf numFmtId="0" fontId="8" fillId="5"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0" xfId="0" applyAlignment="1">
      <alignment wrapText="1"/>
    </xf>
    <xf numFmtId="0" fontId="7" fillId="0" borderId="0" xfId="1"/>
    <xf numFmtId="0" fontId="7" fillId="0" borderId="13" xfId="1" applyBorder="1"/>
    <xf numFmtId="0" fontId="10" fillId="2" borderId="14" xfId="2" applyBorder="1"/>
    <xf numFmtId="0" fontId="7" fillId="0" borderId="15" xfId="1" applyBorder="1" applyAlignment="1">
      <alignment horizontal="center"/>
    </xf>
    <xf numFmtId="0" fontId="10" fillId="2" borderId="1" xfId="2"/>
    <xf numFmtId="0" fontId="7" fillId="0" borderId="0" xfId="1" applyNumberFormat="1" applyBorder="1"/>
    <xf numFmtId="0" fontId="11" fillId="0" borderId="0" xfId="1" applyFont="1"/>
    <xf numFmtId="14" fontId="7" fillId="0" borderId="13" xfId="1" applyNumberFormat="1" applyBorder="1"/>
    <xf numFmtId="14" fontId="7" fillId="0" borderId="12" xfId="1" applyNumberFormat="1" applyBorder="1"/>
    <xf numFmtId="0" fontId="7" fillId="0" borderId="0" xfId="1" applyAlignment="1">
      <alignment horizontal="right"/>
    </xf>
    <xf numFmtId="49" fontId="7" fillId="0" borderId="12" xfId="1" applyNumberFormat="1" applyBorder="1"/>
    <xf numFmtId="0" fontId="7" fillId="0" borderId="0" xfId="1" applyBorder="1"/>
    <xf numFmtId="0" fontId="7" fillId="0" borderId="12" xfId="1" applyNumberFormat="1" applyBorder="1"/>
    <xf numFmtId="49" fontId="7" fillId="0" borderId="13" xfId="1" applyNumberFormat="1" applyBorder="1" applyAlignment="1">
      <alignment horizontal="right"/>
    </xf>
    <xf numFmtId="0" fontId="12" fillId="0" borderId="0" xfId="1" applyFont="1"/>
    <xf numFmtId="0" fontId="13" fillId="0" borderId="0" xfId="1" applyFont="1"/>
    <xf numFmtId="0" fontId="10" fillId="2" borderId="1" xfId="2" applyNumberFormat="1" applyAlignment="1">
      <alignment horizontal="center"/>
    </xf>
    <xf numFmtId="14" fontId="7" fillId="0" borderId="0" xfId="1" applyNumberFormat="1"/>
    <xf numFmtId="49" fontId="10" fillId="2" borderId="1" xfId="2" applyNumberFormat="1"/>
    <xf numFmtId="10" fontId="14" fillId="3" borderId="1" xfId="3" applyNumberFormat="1"/>
    <xf numFmtId="0" fontId="7" fillId="0" borderId="0" xfId="1" applyNumberFormat="1" applyFill="1" applyBorder="1" applyAlignment="1">
      <alignment horizontal="right"/>
    </xf>
    <xf numFmtId="10" fontId="15" fillId="3" borderId="1" xfId="3" applyNumberFormat="1" applyFont="1" applyAlignment="1">
      <alignment horizontal="left"/>
    </xf>
    <xf numFmtId="10" fontId="14" fillId="3" borderId="1" xfId="3" applyNumberFormat="1" applyAlignment="1">
      <alignment horizontal="left"/>
    </xf>
    <xf numFmtId="0" fontId="16" fillId="0" borderId="0" xfId="1" applyFont="1"/>
    <xf numFmtId="49" fontId="10" fillId="2" borderId="16" xfId="2" applyNumberFormat="1" applyBorder="1" applyAlignment="1" applyProtection="1">
      <protection locked="0"/>
    </xf>
    <xf numFmtId="0" fontId="10" fillId="2" borderId="1" xfId="2" applyProtection="1">
      <protection locked="0"/>
    </xf>
    <xf numFmtId="0" fontId="16" fillId="0" borderId="21" xfId="1" applyFont="1" applyBorder="1"/>
    <xf numFmtId="0" fontId="16" fillId="0" borderId="22" xfId="1" applyFont="1" applyBorder="1"/>
    <xf numFmtId="0" fontId="16" fillId="0" borderId="23" xfId="1" applyFont="1" applyBorder="1"/>
    <xf numFmtId="0" fontId="16" fillId="0" borderId="0" xfId="1" applyFont="1" applyAlignment="1">
      <alignment horizontal="center"/>
    </xf>
    <xf numFmtId="0" fontId="11" fillId="0" borderId="0" xfId="1" applyFont="1" applyAlignment="1">
      <alignment horizontal="center"/>
    </xf>
    <xf numFmtId="0" fontId="7" fillId="0" borderId="0" xfId="1" applyAlignment="1">
      <alignment horizontal="center"/>
    </xf>
    <xf numFmtId="0" fontId="16" fillId="0" borderId="25" xfId="1" applyFont="1" applyBorder="1"/>
    <xf numFmtId="0" fontId="16" fillId="0" borderId="22" xfId="1" applyFont="1" applyBorder="1" applyAlignment="1">
      <alignment horizontal="center"/>
    </xf>
    <xf numFmtId="0" fontId="16" fillId="0" borderId="23" xfId="1" applyFont="1" applyBorder="1" applyAlignment="1">
      <alignment horizontal="center"/>
    </xf>
    <xf numFmtId="164" fontId="16" fillId="0" borderId="27" xfId="1" applyNumberFormat="1" applyFont="1" applyBorder="1" applyAlignment="1">
      <alignment horizontal="center"/>
    </xf>
    <xf numFmtId="164" fontId="16" fillId="0" borderId="28" xfId="1" applyNumberFormat="1" applyFont="1" applyBorder="1" applyAlignment="1">
      <alignment horizontal="center"/>
    </xf>
    <xf numFmtId="0" fontId="0" fillId="0" borderId="0" xfId="0" applyAlignment="1">
      <alignment horizontal="left" vertical="center"/>
    </xf>
    <xf numFmtId="0" fontId="17" fillId="0" borderId="0" xfId="0" applyFont="1"/>
    <xf numFmtId="0" fontId="18" fillId="0" borderId="0" xfId="0" applyFont="1" applyAlignment="1">
      <alignment horizontal="left" vertical="center"/>
    </xf>
    <xf numFmtId="0" fontId="18" fillId="0" borderId="22" xfId="0" applyFont="1" applyBorder="1" applyAlignment="1">
      <alignment horizontal="left" vertical="center"/>
    </xf>
    <xf numFmtId="0" fontId="18" fillId="0" borderId="22" xfId="0" applyFont="1" applyBorder="1"/>
    <xf numFmtId="0" fontId="18" fillId="0" borderId="0" xfId="1" applyFont="1" applyBorder="1"/>
    <xf numFmtId="0" fontId="18" fillId="0" borderId="22" xfId="1" applyFont="1" applyBorder="1"/>
    <xf numFmtId="0" fontId="16" fillId="0" borderId="24" xfId="1" applyFont="1" applyBorder="1" applyAlignment="1">
      <alignment horizontal="center"/>
    </xf>
    <xf numFmtId="0" fontId="16" fillId="0" borderId="25" xfId="1" applyFont="1" applyBorder="1" applyAlignment="1">
      <alignment horizontal="center"/>
    </xf>
    <xf numFmtId="0" fontId="16" fillId="0" borderId="26" xfId="1" applyFont="1" applyBorder="1" applyAlignment="1">
      <alignment horizontal="center"/>
    </xf>
    <xf numFmtId="0" fontId="16" fillId="0" borderId="21" xfId="1" applyFont="1" applyBorder="1" applyAlignment="1">
      <alignment horizontal="center"/>
    </xf>
    <xf numFmtId="0" fontId="18" fillId="0" borderId="22" xfId="0" applyFont="1" applyBorder="1" applyAlignment="1">
      <alignment horizontal="center" vertical="center"/>
    </xf>
    <xf numFmtId="0" fontId="18" fillId="0" borderId="22" xfId="1" applyFont="1" applyBorder="1" applyAlignment="1">
      <alignment horizontal="center"/>
    </xf>
    <xf numFmtId="0" fontId="18" fillId="0" borderId="22" xfId="0" applyFont="1" applyBorder="1" applyAlignment="1">
      <alignment horizontal="center"/>
    </xf>
    <xf numFmtId="13" fontId="16" fillId="0" borderId="28" xfId="1" applyNumberFormat="1" applyFont="1" applyBorder="1" applyAlignment="1">
      <alignment horizontal="center"/>
    </xf>
    <xf numFmtId="13" fontId="16" fillId="0" borderId="22" xfId="1" applyNumberFormat="1" applyFont="1" applyBorder="1" applyAlignment="1">
      <alignment horizontal="center"/>
    </xf>
    <xf numFmtId="13" fontId="16" fillId="0" borderId="23" xfId="1" applyNumberFormat="1" applyFont="1" applyBorder="1" applyAlignment="1">
      <alignment horizontal="center"/>
    </xf>
    <xf numFmtId="13" fontId="16" fillId="0" borderId="0" xfId="1" applyNumberFormat="1" applyFont="1" applyAlignment="1">
      <alignment horizontal="center"/>
    </xf>
    <xf numFmtId="0" fontId="1" fillId="0" borderId="27" xfId="0" applyFont="1" applyBorder="1"/>
    <xf numFmtId="0" fontId="0" fillId="0" borderId="24" xfId="0" applyBorder="1"/>
    <xf numFmtId="0" fontId="0" fillId="0" borderId="28" xfId="0" applyBorder="1"/>
    <xf numFmtId="0" fontId="0" fillId="0" borderId="25" xfId="0" applyBorder="1"/>
    <xf numFmtId="0" fontId="0" fillId="0" borderId="29" xfId="0" applyBorder="1"/>
    <xf numFmtId="0" fontId="0" fillId="0" borderId="26" xfId="0" applyBorder="1"/>
    <xf numFmtId="0" fontId="10" fillId="2" borderId="1" xfId="2" applyAlignment="1">
      <alignment horizontal="center"/>
    </xf>
    <xf numFmtId="9" fontId="7" fillId="0" borderId="18" xfId="1" applyNumberFormat="1" applyBorder="1" applyAlignment="1">
      <alignment horizontal="center"/>
    </xf>
    <xf numFmtId="14" fontId="7" fillId="0" borderId="13" xfId="1" applyNumberFormat="1" applyBorder="1" applyAlignment="1">
      <alignment horizontal="center"/>
    </xf>
    <xf numFmtId="14" fontId="7" fillId="0" borderId="12" xfId="1" applyNumberFormat="1" applyBorder="1" applyAlignment="1">
      <alignment horizontal="center"/>
    </xf>
    <xf numFmtId="0" fontId="7" fillId="0" borderId="12" xfId="1" applyBorder="1" applyAlignment="1">
      <alignment horizontal="center"/>
    </xf>
    <xf numFmtId="0" fontId="7" fillId="0" borderId="18" xfId="1" applyBorder="1" applyAlignment="1">
      <alignment horizontal="center"/>
    </xf>
    <xf numFmtId="49" fontId="7" fillId="0" borderId="12" xfId="1" applyNumberFormat="1" applyBorder="1" applyAlignment="1">
      <alignment horizontal="center"/>
    </xf>
    <xf numFmtId="0" fontId="10" fillId="2" borderId="1" xfId="2" applyNumberFormat="1"/>
    <xf numFmtId="0" fontId="22" fillId="2" borderId="1" xfId="2" applyFont="1"/>
    <xf numFmtId="0" fontId="22" fillId="2" borderId="1" xfId="2" applyFont="1" applyProtection="1">
      <protection locked="0"/>
    </xf>
    <xf numFmtId="0" fontId="7" fillId="0" borderId="0" xfId="1" applyAlignment="1">
      <alignment horizontal="center"/>
    </xf>
    <xf numFmtId="0" fontId="7" fillId="0" borderId="12" xfId="1" applyBorder="1" applyAlignment="1">
      <alignment horizontal="center"/>
    </xf>
    <xf numFmtId="0" fontId="7" fillId="0" borderId="0" xfId="1" applyAlignment="1">
      <alignment horizontal="right"/>
    </xf>
    <xf numFmtId="49" fontId="7" fillId="0" borderId="12" xfId="1" applyNumberFormat="1" applyBorder="1" applyAlignment="1">
      <alignment horizontal="center"/>
    </xf>
    <xf numFmtId="14" fontId="7" fillId="0" borderId="12" xfId="1" applyNumberFormat="1" applyBorder="1" applyAlignment="1">
      <alignment horizontal="center"/>
    </xf>
    <xf numFmtId="0" fontId="2" fillId="5" borderId="5" xfId="0" applyFont="1" applyFill="1" applyBorder="1" applyAlignment="1">
      <alignment horizontal="left" vertical="top" wrapText="1"/>
    </xf>
    <xf numFmtId="0" fontId="2" fillId="5" borderId="8"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5" borderId="6"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5" borderId="7" xfId="0" applyFont="1" applyFill="1" applyBorder="1" applyAlignment="1">
      <alignment horizontal="left" vertical="top" wrapText="1"/>
    </xf>
    <xf numFmtId="0" fontId="2" fillId="5" borderId="9" xfId="0" applyFont="1" applyFill="1" applyBorder="1" applyAlignment="1">
      <alignment horizontal="left" vertical="top" wrapText="1"/>
    </xf>
    <xf numFmtId="0" fontId="4" fillId="4" borderId="10" xfId="0" applyFont="1" applyFill="1" applyBorder="1" applyAlignment="1">
      <alignment horizontal="left" vertical="top" wrapText="1"/>
    </xf>
    <xf numFmtId="0" fontId="4" fillId="4" borderId="4"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3" xfId="0" applyFont="1" applyFill="1" applyBorder="1" applyAlignment="1">
      <alignment horizontal="left" vertical="center" wrapText="1"/>
    </xf>
    <xf numFmtId="0" fontId="4" fillId="6" borderId="4" xfId="0" applyFont="1" applyFill="1" applyBorder="1" applyAlignment="1">
      <alignment horizontal="left" vertical="center" wrapText="1"/>
    </xf>
    <xf numFmtId="0" fontId="5" fillId="0" borderId="0" xfId="0" applyFont="1" applyAlignment="1">
      <alignment horizontal="center" vertical="center" wrapText="1"/>
    </xf>
    <xf numFmtId="0" fontId="17" fillId="0" borderId="0" xfId="0" applyFont="1" applyAlignment="1">
      <alignment horizontal="left"/>
    </xf>
    <xf numFmtId="0" fontId="9" fillId="0" borderId="0" xfId="1" applyFont="1" applyAlignment="1">
      <alignment horizontal="center"/>
    </xf>
    <xf numFmtId="49" fontId="7" fillId="0" borderId="12" xfId="1" applyNumberFormat="1" applyBorder="1" applyAlignment="1">
      <alignment horizontal="center"/>
    </xf>
    <xf numFmtId="0" fontId="9" fillId="0" borderId="0" xfId="1" applyFont="1" applyAlignment="1">
      <alignment horizontal="right"/>
    </xf>
    <xf numFmtId="14" fontId="7" fillId="0" borderId="12" xfId="1" applyNumberFormat="1" applyBorder="1" applyAlignment="1">
      <alignment horizontal="center"/>
    </xf>
    <xf numFmtId="0" fontId="7" fillId="0" borderId="0" xfId="1" applyAlignment="1">
      <alignment horizontal="right"/>
    </xf>
    <xf numFmtId="0" fontId="7" fillId="0" borderId="0" xfId="1" applyAlignment="1">
      <alignment horizontal="center"/>
    </xf>
    <xf numFmtId="0" fontId="7" fillId="0" borderId="12" xfId="1" applyBorder="1" applyAlignment="1">
      <alignment horizontal="left"/>
    </xf>
    <xf numFmtId="0" fontId="7" fillId="0" borderId="13" xfId="1" applyBorder="1" applyAlignment="1">
      <alignment horizontal="left"/>
    </xf>
    <xf numFmtId="0" fontId="7" fillId="0" borderId="17" xfId="1" applyBorder="1" applyAlignment="1">
      <alignment horizontal="right"/>
    </xf>
    <xf numFmtId="0" fontId="10" fillId="2" borderId="19" xfId="2" applyBorder="1" applyAlignment="1">
      <alignment horizontal="center"/>
    </xf>
    <xf numFmtId="0" fontId="10" fillId="2" borderId="20" xfId="2" applyBorder="1" applyAlignment="1">
      <alignment horizontal="center"/>
    </xf>
    <xf numFmtId="0" fontId="7" fillId="0" borderId="12" xfId="1" applyBorder="1" applyAlignment="1">
      <alignment horizontal="center"/>
    </xf>
    <xf numFmtId="0" fontId="7" fillId="0" borderId="13" xfId="1" applyBorder="1" applyAlignment="1">
      <alignment horizontal="center"/>
    </xf>
    <xf numFmtId="0" fontId="12" fillId="0" borderId="0" xfId="1" applyFont="1" applyAlignment="1">
      <alignment horizontal="center"/>
    </xf>
    <xf numFmtId="0" fontId="7" fillId="0" borderId="17" xfId="1" applyBorder="1" applyAlignment="1">
      <alignment horizontal="center"/>
    </xf>
    <xf numFmtId="0" fontId="10" fillId="2" borderId="1" xfId="2" applyAlignment="1">
      <alignment horizontal="left"/>
    </xf>
    <xf numFmtId="0" fontId="20" fillId="0" borderId="12" xfId="1" applyFont="1" applyBorder="1" applyAlignment="1">
      <alignment horizontal="left"/>
    </xf>
    <xf numFmtId="0" fontId="21" fillId="0" borderId="30" xfId="1" applyFont="1" applyBorder="1" applyAlignment="1">
      <alignment horizontal="left"/>
    </xf>
    <xf numFmtId="0" fontId="21" fillId="0" borderId="13" xfId="1" applyFont="1" applyBorder="1" applyAlignment="1">
      <alignment horizontal="left"/>
    </xf>
    <xf numFmtId="0" fontId="22" fillId="0" borderId="12" xfId="1" applyFont="1" applyBorder="1" applyAlignment="1">
      <alignment horizontal="left"/>
    </xf>
    <xf numFmtId="0" fontId="22" fillId="0" borderId="13" xfId="1" applyFont="1" applyBorder="1" applyAlignment="1">
      <alignment horizontal="left"/>
    </xf>
    <xf numFmtId="0" fontId="22" fillId="0" borderId="31" xfId="1" applyFont="1" applyBorder="1" applyAlignment="1">
      <alignment horizontal="left"/>
    </xf>
    <xf numFmtId="0" fontId="22" fillId="0" borderId="0" xfId="1" applyFont="1" applyBorder="1" applyAlignment="1">
      <alignment horizontal="left"/>
    </xf>
    <xf numFmtId="0" fontId="7" fillId="0" borderId="0" xfId="1" applyBorder="1" applyAlignment="1">
      <alignment horizontal="left" vertical="top" wrapText="1"/>
    </xf>
    <xf numFmtId="0" fontId="7" fillId="0" borderId="12" xfId="1" applyBorder="1" applyAlignment="1">
      <alignment horizontal="left" vertical="top" wrapText="1"/>
    </xf>
    <xf numFmtId="0" fontId="7" fillId="0" borderId="32" xfId="1" applyBorder="1" applyAlignment="1">
      <alignment horizontal="center"/>
    </xf>
    <xf numFmtId="0" fontId="7" fillId="0" borderId="32" xfId="1" applyBorder="1" applyAlignment="1">
      <alignment horizontal="left"/>
    </xf>
    <xf numFmtId="0" fontId="23" fillId="5" borderId="6" xfId="0" applyFont="1" applyFill="1" applyBorder="1" applyAlignment="1">
      <alignment horizontal="center" vertical="top" wrapText="1"/>
    </xf>
    <xf numFmtId="0" fontId="23" fillId="5" borderId="2" xfId="0" applyFont="1" applyFill="1" applyBorder="1" applyAlignment="1">
      <alignment horizontal="center" vertical="top" wrapText="1"/>
    </xf>
    <xf numFmtId="9" fontId="4" fillId="4" borderId="10" xfId="0" applyNumberFormat="1" applyFont="1" applyFill="1" applyBorder="1" applyAlignment="1">
      <alignment horizontal="center" vertical="top" wrapText="1"/>
    </xf>
    <xf numFmtId="9" fontId="4" fillId="4" borderId="4" xfId="0" applyNumberFormat="1" applyFont="1" applyFill="1" applyBorder="1" applyAlignment="1">
      <alignment horizontal="center" vertical="top" wrapText="1"/>
    </xf>
    <xf numFmtId="9" fontId="4" fillId="4" borderId="3" xfId="0" applyNumberFormat="1" applyFont="1" applyFill="1" applyBorder="1" applyAlignment="1">
      <alignment horizontal="center" vertical="top" wrapText="1"/>
    </xf>
    <xf numFmtId="9" fontId="4" fillId="6" borderId="3" xfId="0" applyNumberFormat="1" applyFont="1" applyFill="1" applyBorder="1" applyAlignment="1">
      <alignment horizontal="center" vertical="top" wrapText="1"/>
    </xf>
    <xf numFmtId="9" fontId="4" fillId="6" borderId="4" xfId="0" applyNumberFormat="1" applyFont="1" applyFill="1" applyBorder="1" applyAlignment="1">
      <alignment horizontal="center" vertical="top" wrapText="1"/>
    </xf>
    <xf numFmtId="10" fontId="4" fillId="4" borderId="3" xfId="0" applyNumberFormat="1" applyFont="1" applyFill="1" applyBorder="1" applyAlignment="1">
      <alignment horizontal="center" vertical="top" wrapText="1"/>
    </xf>
    <xf numFmtId="10" fontId="4" fillId="4" borderId="4" xfId="0" applyNumberFormat="1" applyFont="1" applyFill="1" applyBorder="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0" fillId="0" borderId="0" xfId="0" applyAlignment="1">
      <alignment horizontal="center"/>
    </xf>
  </cellXfs>
  <cellStyles count="4">
    <cellStyle name="Calculation 2" xfId="3"/>
    <cellStyle name="Input 2" xfId="2"/>
    <cellStyle name="Normal" xfId="0" builtinId="0"/>
    <cellStyle name="Normal 2" xfId="1"/>
  </cellStyles>
  <dxfs count="5">
    <dxf>
      <font>
        <b val="0"/>
        <i/>
      </font>
      <numFmt numFmtId="14" formatCode="0.00%"/>
      <fill>
        <patternFill patternType="lightUp">
          <fgColor theme="0" tint="-4.9989318521683403E-2"/>
          <bgColor theme="2"/>
        </patternFill>
      </fill>
    </dxf>
    <dxf>
      <font>
        <b val="0"/>
        <i/>
      </font>
      <numFmt numFmtId="14" formatCode="0.00%"/>
      <fill>
        <patternFill patternType="lightUp">
          <fgColor theme="0" tint="-4.9989318521683403E-2"/>
          <bgColor theme="2"/>
        </patternFill>
      </fill>
    </dxf>
    <dxf>
      <font>
        <b val="0"/>
        <i val="0"/>
      </font>
      <numFmt numFmtId="14" formatCode="0.00%"/>
      <fill>
        <patternFill patternType="lightUp">
          <fgColor theme="0" tint="-4.9989318521683403E-2"/>
          <bgColor theme="2"/>
        </patternFill>
      </fill>
    </dxf>
    <dxf>
      <font>
        <b val="0"/>
        <i val="0"/>
      </font>
      <numFmt numFmtId="14" formatCode="0.00%"/>
      <fill>
        <patternFill patternType="lightUp">
          <fgColor theme="0" tint="-4.9989318521683403E-2"/>
          <bgColor theme="2"/>
        </patternFill>
      </fill>
    </dxf>
    <dxf>
      <font>
        <b val="0"/>
        <i/>
      </font>
      <numFmt numFmtId="14" formatCode="0.00%"/>
      <fill>
        <patternFill patternType="lightUp">
          <fgColor theme="0" tint="-4.9989318521683403E-2"/>
          <bgColor theme="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
  <sheetViews>
    <sheetView view="pageBreakPreview" topLeftCell="A73" zoomScaleNormal="100" zoomScaleSheetLayoutView="100" workbookViewId="0">
      <selection activeCell="E1" sqref="E1:E1048576"/>
    </sheetView>
  </sheetViews>
  <sheetFormatPr defaultRowHeight="14.4" x14ac:dyDescent="0.3"/>
  <cols>
    <col min="1" max="1" width="17.88671875" customWidth="1"/>
    <col min="2" max="2" width="22.44140625" customWidth="1"/>
    <col min="3" max="3" width="11.5546875" customWidth="1"/>
    <col min="4" max="4" width="13.88671875" style="9" customWidth="1"/>
    <col min="5" max="5" width="8.5546875" style="145" customWidth="1"/>
    <col min="6" max="6" width="103.88671875" customWidth="1"/>
    <col min="7" max="7" width="28.88671875" customWidth="1"/>
    <col min="8" max="8" width="161.88671875" style="13" customWidth="1"/>
  </cols>
  <sheetData>
    <row r="1" spans="1:8" x14ac:dyDescent="0.3">
      <c r="A1" s="90" t="s">
        <v>0</v>
      </c>
      <c r="B1" s="92" t="s">
        <v>1</v>
      </c>
      <c r="C1" s="2" t="s">
        <v>2</v>
      </c>
      <c r="D1" s="94" t="s">
        <v>4</v>
      </c>
      <c r="E1" s="134" t="s">
        <v>5</v>
      </c>
      <c r="F1" s="96" t="s">
        <v>6</v>
      </c>
    </row>
    <row r="2" spans="1:8" ht="22.8" customHeight="1" thickBot="1" x14ac:dyDescent="0.35">
      <c r="A2" s="91"/>
      <c r="B2" s="93"/>
      <c r="C2" s="1" t="s">
        <v>3</v>
      </c>
      <c r="D2" s="95"/>
      <c r="E2" s="135"/>
      <c r="F2" s="97"/>
    </row>
    <row r="3" spans="1:8" x14ac:dyDescent="0.3">
      <c r="A3" s="98" t="s">
        <v>7</v>
      </c>
      <c r="B3" s="98" t="s">
        <v>8</v>
      </c>
      <c r="C3" s="98" t="s">
        <v>9</v>
      </c>
      <c r="D3" s="7" t="s">
        <v>10</v>
      </c>
      <c r="E3" s="136">
        <v>0.14000000000000001</v>
      </c>
      <c r="F3" s="98" t="s">
        <v>12</v>
      </c>
    </row>
    <row r="4" spans="1:8" ht="15" thickBot="1" x14ac:dyDescent="0.35">
      <c r="A4" s="99"/>
      <c r="B4" s="99"/>
      <c r="C4" s="99"/>
      <c r="D4" s="8" t="s">
        <v>11</v>
      </c>
      <c r="E4" s="137"/>
      <c r="F4" s="99"/>
    </row>
    <row r="5" spans="1:8" x14ac:dyDescent="0.3">
      <c r="A5" s="100" t="s">
        <v>7</v>
      </c>
      <c r="B5" s="100" t="s">
        <v>13</v>
      </c>
      <c r="C5" s="100" t="s">
        <v>9</v>
      </c>
      <c r="D5" s="3" t="s">
        <v>14</v>
      </c>
      <c r="E5" s="138">
        <v>0.16</v>
      </c>
      <c r="F5" s="100" t="s">
        <v>16</v>
      </c>
    </row>
    <row r="6" spans="1:8" ht="15" thickBot="1" x14ac:dyDescent="0.35">
      <c r="A6" s="99"/>
      <c r="B6" s="99"/>
      <c r="C6" s="99"/>
      <c r="D6" s="4" t="s">
        <v>15</v>
      </c>
      <c r="E6" s="137"/>
      <c r="F6" s="99"/>
    </row>
    <row r="7" spans="1:8" x14ac:dyDescent="0.3">
      <c r="A7" s="101" t="s">
        <v>7</v>
      </c>
      <c r="B7" s="101" t="s">
        <v>289</v>
      </c>
      <c r="C7" s="101" t="s">
        <v>9</v>
      </c>
      <c r="D7" s="5" t="s">
        <v>17</v>
      </c>
      <c r="E7" s="139">
        <v>0.14000000000000001</v>
      </c>
      <c r="F7" s="101" t="s">
        <v>19</v>
      </c>
      <c r="G7" t="s">
        <v>286</v>
      </c>
      <c r="H7" t="s">
        <v>290</v>
      </c>
    </row>
    <row r="8" spans="1:8" ht="15" thickBot="1" x14ac:dyDescent="0.35">
      <c r="A8" s="102"/>
      <c r="B8" s="102"/>
      <c r="C8" s="102"/>
      <c r="D8" s="6" t="s">
        <v>18</v>
      </c>
      <c r="E8" s="140"/>
      <c r="F8" s="102"/>
    </row>
    <row r="9" spans="1:8" x14ac:dyDescent="0.3">
      <c r="A9" s="101" t="s">
        <v>7</v>
      </c>
      <c r="B9" s="101" t="s">
        <v>20</v>
      </c>
      <c r="C9" s="101" t="s">
        <v>9</v>
      </c>
      <c r="D9" s="5" t="s">
        <v>21</v>
      </c>
      <c r="E9" s="139">
        <v>0.18</v>
      </c>
      <c r="F9" s="101" t="s">
        <v>23</v>
      </c>
    </row>
    <row r="10" spans="1:8" ht="19.8" customHeight="1" thickBot="1" x14ac:dyDescent="0.35">
      <c r="A10" s="102"/>
      <c r="B10" s="102"/>
      <c r="C10" s="102"/>
      <c r="D10" s="6" t="s">
        <v>22</v>
      </c>
      <c r="E10" s="140"/>
      <c r="F10" s="102"/>
    </row>
    <row r="11" spans="1:8" x14ac:dyDescent="0.3">
      <c r="A11" s="100" t="s">
        <v>7</v>
      </c>
      <c r="B11" s="100" t="s">
        <v>24</v>
      </c>
      <c r="C11" s="100" t="s">
        <v>9</v>
      </c>
      <c r="D11" s="3" t="s">
        <v>25</v>
      </c>
      <c r="E11" s="138">
        <v>0.18</v>
      </c>
      <c r="F11" s="100" t="s">
        <v>27</v>
      </c>
    </row>
    <row r="12" spans="1:8" ht="15" thickBot="1" x14ac:dyDescent="0.35">
      <c r="A12" s="99"/>
      <c r="B12" s="99"/>
      <c r="C12" s="99"/>
      <c r="D12" s="4" t="s">
        <v>26</v>
      </c>
      <c r="E12" s="137"/>
      <c r="F12" s="99"/>
    </row>
    <row r="13" spans="1:8" x14ac:dyDescent="0.3">
      <c r="A13" s="100" t="s">
        <v>7</v>
      </c>
      <c r="B13" s="100" t="s">
        <v>28</v>
      </c>
      <c r="C13" s="100" t="s">
        <v>9</v>
      </c>
      <c r="D13" s="3" t="s">
        <v>29</v>
      </c>
      <c r="E13" s="138">
        <v>0.16</v>
      </c>
      <c r="F13" s="100" t="s">
        <v>30</v>
      </c>
    </row>
    <row r="14" spans="1:8" ht="15" thickBot="1" x14ac:dyDescent="0.35">
      <c r="A14" s="99"/>
      <c r="B14" s="99"/>
      <c r="C14" s="99"/>
      <c r="D14" s="4" t="s">
        <v>11</v>
      </c>
      <c r="E14" s="137"/>
      <c r="F14" s="99"/>
    </row>
    <row r="15" spans="1:8" x14ac:dyDescent="0.3">
      <c r="A15" s="100" t="s">
        <v>7</v>
      </c>
      <c r="B15" s="100" t="s">
        <v>31</v>
      </c>
      <c r="C15" s="100" t="s">
        <v>9</v>
      </c>
      <c r="D15" s="3" t="s">
        <v>25</v>
      </c>
      <c r="E15" s="138">
        <v>0.14000000000000001</v>
      </c>
      <c r="F15" s="100" t="s">
        <v>32</v>
      </c>
    </row>
    <row r="16" spans="1:8" ht="15" thickBot="1" x14ac:dyDescent="0.35">
      <c r="A16" s="99"/>
      <c r="B16" s="99"/>
      <c r="C16" s="99"/>
      <c r="D16" s="4" t="s">
        <v>26</v>
      </c>
      <c r="E16" s="137"/>
      <c r="F16" s="99"/>
    </row>
    <row r="17" spans="1:8" ht="32.4" customHeight="1" x14ac:dyDescent="0.3">
      <c r="A17" s="101" t="s">
        <v>33</v>
      </c>
      <c r="B17" s="101" t="s">
        <v>34</v>
      </c>
      <c r="C17" s="101" t="s">
        <v>9</v>
      </c>
      <c r="D17" s="5" t="s">
        <v>35</v>
      </c>
      <c r="E17" s="139">
        <v>0.14000000000000001</v>
      </c>
      <c r="F17" s="103" t="s">
        <v>37</v>
      </c>
      <c r="G17" t="s">
        <v>286</v>
      </c>
      <c r="H17" s="13" t="s">
        <v>287</v>
      </c>
    </row>
    <row r="18" spans="1:8" ht="43.8" thickBot="1" x14ac:dyDescent="0.35">
      <c r="A18" s="102"/>
      <c r="B18" s="102"/>
      <c r="C18" s="102"/>
      <c r="D18" s="6" t="s">
        <v>36</v>
      </c>
      <c r="E18" s="140"/>
      <c r="F18" s="104"/>
      <c r="H18" s="13" t="s">
        <v>288</v>
      </c>
    </row>
    <row r="19" spans="1:8" x14ac:dyDescent="0.3">
      <c r="A19" s="100" t="s">
        <v>33</v>
      </c>
      <c r="B19" s="100" t="s">
        <v>38</v>
      </c>
      <c r="C19" s="100" t="s">
        <v>9</v>
      </c>
      <c r="D19" s="3" t="s">
        <v>39</v>
      </c>
      <c r="E19" s="138">
        <v>0.15</v>
      </c>
      <c r="F19" s="100" t="s">
        <v>41</v>
      </c>
    </row>
    <row r="20" spans="1:8" ht="15" thickBot="1" x14ac:dyDescent="0.35">
      <c r="A20" s="99"/>
      <c r="B20" s="99"/>
      <c r="C20" s="99"/>
      <c r="D20" s="4" t="s">
        <v>40</v>
      </c>
      <c r="E20" s="137"/>
      <c r="F20" s="99"/>
    </row>
    <row r="21" spans="1:8" x14ac:dyDescent="0.3">
      <c r="A21" s="100" t="s">
        <v>33</v>
      </c>
      <c r="B21" s="100" t="s">
        <v>42</v>
      </c>
      <c r="C21" s="100" t="s">
        <v>9</v>
      </c>
      <c r="D21" s="3" t="s">
        <v>43</v>
      </c>
      <c r="E21" s="138">
        <v>0.18</v>
      </c>
      <c r="F21" s="100" t="s">
        <v>45</v>
      </c>
    </row>
    <row r="22" spans="1:8" ht="36" customHeight="1" thickBot="1" x14ac:dyDescent="0.35">
      <c r="A22" s="99"/>
      <c r="B22" s="99"/>
      <c r="C22" s="99"/>
      <c r="D22" s="4" t="s">
        <v>44</v>
      </c>
      <c r="E22" s="137"/>
      <c r="F22" s="99"/>
    </row>
    <row r="23" spans="1:8" x14ac:dyDescent="0.3">
      <c r="A23" s="100" t="s">
        <v>33</v>
      </c>
      <c r="B23" s="100" t="s">
        <v>46</v>
      </c>
      <c r="C23" s="100" t="s">
        <v>9</v>
      </c>
      <c r="D23" s="3" t="s">
        <v>47</v>
      </c>
      <c r="E23" s="138">
        <v>0.15</v>
      </c>
      <c r="F23" s="100" t="s">
        <v>49</v>
      </c>
    </row>
    <row r="24" spans="1:8" ht="15" thickBot="1" x14ac:dyDescent="0.35">
      <c r="A24" s="99"/>
      <c r="B24" s="99"/>
      <c r="C24" s="99"/>
      <c r="D24" s="4" t="s">
        <v>48</v>
      </c>
      <c r="E24" s="137"/>
      <c r="F24" s="99"/>
    </row>
    <row r="25" spans="1:8" x14ac:dyDescent="0.3">
      <c r="A25" s="100" t="s">
        <v>33</v>
      </c>
      <c r="B25" s="100" t="s">
        <v>50</v>
      </c>
      <c r="C25" s="100" t="s">
        <v>9</v>
      </c>
      <c r="D25" s="3" t="s">
        <v>51</v>
      </c>
      <c r="E25" s="138">
        <v>0.16</v>
      </c>
      <c r="F25" s="100" t="s">
        <v>53</v>
      </c>
    </row>
    <row r="26" spans="1:8" ht="15" thickBot="1" x14ac:dyDescent="0.35">
      <c r="A26" s="99"/>
      <c r="B26" s="99"/>
      <c r="C26" s="99"/>
      <c r="D26" s="4" t="s">
        <v>52</v>
      </c>
      <c r="E26" s="137"/>
      <c r="F26" s="99"/>
    </row>
    <row r="27" spans="1:8" x14ac:dyDescent="0.3">
      <c r="A27" s="100" t="s">
        <v>54</v>
      </c>
      <c r="B27" s="100" t="s">
        <v>55</v>
      </c>
      <c r="C27" s="100" t="s">
        <v>9</v>
      </c>
      <c r="D27" s="3" t="s">
        <v>56</v>
      </c>
      <c r="E27" s="141">
        <v>0.14499999999999999</v>
      </c>
      <c r="F27" s="100" t="s">
        <v>58</v>
      </c>
    </row>
    <row r="28" spans="1:8" ht="15" thickBot="1" x14ac:dyDescent="0.35">
      <c r="A28" s="99"/>
      <c r="B28" s="99"/>
      <c r="C28" s="99"/>
      <c r="D28" s="4" t="s">
        <v>57</v>
      </c>
      <c r="E28" s="142"/>
      <c r="F28" s="99"/>
    </row>
    <row r="29" spans="1:8" x14ac:dyDescent="0.3">
      <c r="A29" s="100" t="s">
        <v>54</v>
      </c>
      <c r="B29" s="100" t="s">
        <v>59</v>
      </c>
      <c r="C29" s="100" t="s">
        <v>9</v>
      </c>
      <c r="D29" s="3" t="s">
        <v>25</v>
      </c>
      <c r="E29" s="138">
        <v>0.13</v>
      </c>
      <c r="F29" s="100" t="s">
        <v>61</v>
      </c>
    </row>
    <row r="30" spans="1:8" ht="15" thickBot="1" x14ac:dyDescent="0.35">
      <c r="A30" s="99"/>
      <c r="B30" s="99"/>
      <c r="C30" s="99"/>
      <c r="D30" s="4" t="s">
        <v>60</v>
      </c>
      <c r="E30" s="137"/>
      <c r="F30" s="99"/>
    </row>
    <row r="31" spans="1:8" x14ac:dyDescent="0.3">
      <c r="A31" s="100" t="s">
        <v>54</v>
      </c>
      <c r="B31" s="100" t="s">
        <v>62</v>
      </c>
      <c r="C31" s="100" t="s">
        <v>9</v>
      </c>
      <c r="D31" s="3" t="s">
        <v>63</v>
      </c>
      <c r="E31" s="138">
        <v>0.18</v>
      </c>
      <c r="F31" s="100" t="s">
        <v>65</v>
      </c>
    </row>
    <row r="32" spans="1:8" ht="15" thickBot="1" x14ac:dyDescent="0.35">
      <c r="A32" s="99"/>
      <c r="B32" s="99"/>
      <c r="C32" s="99"/>
      <c r="D32" s="4" t="s">
        <v>64</v>
      </c>
      <c r="E32" s="137"/>
      <c r="F32" s="99"/>
    </row>
    <row r="33" spans="1:6" x14ac:dyDescent="0.3">
      <c r="A33" s="100" t="s">
        <v>54</v>
      </c>
      <c r="B33" s="100" t="s">
        <v>66</v>
      </c>
      <c r="C33" s="100" t="s">
        <v>9</v>
      </c>
      <c r="D33" s="3" t="s">
        <v>67</v>
      </c>
      <c r="E33" s="141">
        <v>0.13500000000000001</v>
      </c>
      <c r="F33" s="100" t="s">
        <v>69</v>
      </c>
    </row>
    <row r="34" spans="1:6" ht="15" thickBot="1" x14ac:dyDescent="0.35">
      <c r="A34" s="99"/>
      <c r="B34" s="99"/>
      <c r="C34" s="99"/>
      <c r="D34" s="4" t="s">
        <v>68</v>
      </c>
      <c r="E34" s="142"/>
      <c r="F34" s="99"/>
    </row>
    <row r="35" spans="1:6" x14ac:dyDescent="0.3">
      <c r="A35" s="100" t="s">
        <v>54</v>
      </c>
      <c r="B35" s="100" t="s">
        <v>70</v>
      </c>
      <c r="C35" s="100" t="s">
        <v>9</v>
      </c>
      <c r="D35" s="3" t="s">
        <v>67</v>
      </c>
      <c r="E35" s="143" t="s">
        <v>71</v>
      </c>
      <c r="F35" s="100" t="s">
        <v>72</v>
      </c>
    </row>
    <row r="36" spans="1:6" ht="15" thickBot="1" x14ac:dyDescent="0.35">
      <c r="A36" s="99"/>
      <c r="B36" s="99"/>
      <c r="C36" s="99"/>
      <c r="D36" s="4" t="s">
        <v>68</v>
      </c>
      <c r="E36" s="144"/>
      <c r="F36" s="99"/>
    </row>
    <row r="37" spans="1:6" x14ac:dyDescent="0.3">
      <c r="A37" s="100" t="s">
        <v>54</v>
      </c>
      <c r="B37" s="100" t="s">
        <v>73</v>
      </c>
      <c r="C37" s="100" t="s">
        <v>9</v>
      </c>
      <c r="D37" s="3" t="s">
        <v>74</v>
      </c>
      <c r="E37" s="138">
        <v>0.14000000000000001</v>
      </c>
      <c r="F37" s="100" t="s">
        <v>76</v>
      </c>
    </row>
    <row r="38" spans="1:6" ht="15" thickBot="1" x14ac:dyDescent="0.35">
      <c r="A38" s="99"/>
      <c r="B38" s="99"/>
      <c r="C38" s="99"/>
      <c r="D38" s="4" t="s">
        <v>75</v>
      </c>
      <c r="E38" s="137"/>
      <c r="F38" s="99"/>
    </row>
    <row r="39" spans="1:6" x14ac:dyDescent="0.3">
      <c r="A39" s="100" t="s">
        <v>54</v>
      </c>
      <c r="B39" s="100" t="s">
        <v>77</v>
      </c>
      <c r="C39" s="100" t="s">
        <v>9</v>
      </c>
      <c r="D39" s="3" t="s">
        <v>67</v>
      </c>
      <c r="E39" s="141">
        <v>0.13500000000000001</v>
      </c>
      <c r="F39" s="100" t="s">
        <v>78</v>
      </c>
    </row>
    <row r="40" spans="1:6" ht="15" thickBot="1" x14ac:dyDescent="0.35">
      <c r="A40" s="99"/>
      <c r="B40" s="99"/>
      <c r="C40" s="99"/>
      <c r="D40" s="4" t="s">
        <v>68</v>
      </c>
      <c r="E40" s="142"/>
      <c r="F40" s="99"/>
    </row>
    <row r="41" spans="1:6" x14ac:dyDescent="0.3">
      <c r="A41" s="100" t="s">
        <v>54</v>
      </c>
      <c r="B41" s="100" t="s">
        <v>79</v>
      </c>
      <c r="C41" s="100" t="s">
        <v>9</v>
      </c>
      <c r="D41" s="3" t="s">
        <v>80</v>
      </c>
      <c r="E41" s="138">
        <v>0.18</v>
      </c>
      <c r="F41" s="100" t="s">
        <v>82</v>
      </c>
    </row>
    <row r="42" spans="1:6" ht="15" thickBot="1" x14ac:dyDescent="0.35">
      <c r="A42" s="99"/>
      <c r="B42" s="99"/>
      <c r="C42" s="99"/>
      <c r="D42" s="4" t="s">
        <v>81</v>
      </c>
      <c r="E42" s="137"/>
      <c r="F42" s="99"/>
    </row>
    <row r="43" spans="1:6" x14ac:dyDescent="0.3">
      <c r="A43" s="100" t="s">
        <v>54</v>
      </c>
      <c r="B43" s="100" t="s">
        <v>83</v>
      </c>
      <c r="C43" s="100" t="s">
        <v>9</v>
      </c>
      <c r="D43" s="3" t="s">
        <v>80</v>
      </c>
      <c r="E43" s="138">
        <v>0.15</v>
      </c>
      <c r="F43" s="100" t="s">
        <v>84</v>
      </c>
    </row>
    <row r="44" spans="1:6" ht="15" thickBot="1" x14ac:dyDescent="0.35">
      <c r="A44" s="99"/>
      <c r="B44" s="99"/>
      <c r="C44" s="99"/>
      <c r="D44" s="4" t="s">
        <v>81</v>
      </c>
      <c r="E44" s="137"/>
      <c r="F44" s="99"/>
    </row>
    <row r="45" spans="1:6" x14ac:dyDescent="0.3">
      <c r="A45" s="100" t="s">
        <v>85</v>
      </c>
      <c r="B45" s="100" t="s">
        <v>86</v>
      </c>
      <c r="C45" s="100" t="s">
        <v>3</v>
      </c>
      <c r="D45" s="3" t="s">
        <v>87</v>
      </c>
      <c r="E45" s="138">
        <v>0.16</v>
      </c>
      <c r="F45" s="100" t="s">
        <v>89</v>
      </c>
    </row>
    <row r="46" spans="1:6" ht="15" thickBot="1" x14ac:dyDescent="0.35">
      <c r="A46" s="99"/>
      <c r="B46" s="99"/>
      <c r="C46" s="99"/>
      <c r="D46" s="4" t="s">
        <v>88</v>
      </c>
      <c r="E46" s="137"/>
      <c r="F46" s="99"/>
    </row>
    <row r="47" spans="1:6" x14ac:dyDescent="0.3">
      <c r="A47" s="100" t="s">
        <v>85</v>
      </c>
      <c r="B47" s="100" t="s">
        <v>90</v>
      </c>
      <c r="C47" s="100" t="s">
        <v>3</v>
      </c>
      <c r="D47" s="3" t="s">
        <v>91</v>
      </c>
      <c r="E47" s="138">
        <v>0.16</v>
      </c>
      <c r="F47" s="100" t="s">
        <v>92</v>
      </c>
    </row>
    <row r="48" spans="1:6" ht="15" thickBot="1" x14ac:dyDescent="0.35">
      <c r="A48" s="99"/>
      <c r="B48" s="99"/>
      <c r="C48" s="99"/>
      <c r="D48" s="4" t="s">
        <v>88</v>
      </c>
      <c r="E48" s="137"/>
      <c r="F48" s="99"/>
    </row>
    <row r="49" spans="1:6" x14ac:dyDescent="0.3">
      <c r="A49" s="100" t="s">
        <v>85</v>
      </c>
      <c r="B49" s="100" t="s">
        <v>93</v>
      </c>
      <c r="C49" s="100" t="s">
        <v>3</v>
      </c>
      <c r="D49" s="3" t="s">
        <v>87</v>
      </c>
      <c r="E49" s="138">
        <v>0.16</v>
      </c>
      <c r="F49" s="100" t="s">
        <v>94</v>
      </c>
    </row>
    <row r="50" spans="1:6" ht="15" thickBot="1" x14ac:dyDescent="0.35">
      <c r="A50" s="99"/>
      <c r="B50" s="99"/>
      <c r="C50" s="99"/>
      <c r="D50" s="4" t="s">
        <v>88</v>
      </c>
      <c r="E50" s="137"/>
      <c r="F50" s="99"/>
    </row>
    <row r="51" spans="1:6" x14ac:dyDescent="0.3">
      <c r="A51" s="100" t="s">
        <v>85</v>
      </c>
      <c r="B51" s="100" t="s">
        <v>95</v>
      </c>
      <c r="C51" s="100" t="s">
        <v>3</v>
      </c>
      <c r="D51" s="3" t="s">
        <v>96</v>
      </c>
      <c r="E51" s="143" t="s">
        <v>98</v>
      </c>
      <c r="F51" s="100" t="s">
        <v>99</v>
      </c>
    </row>
    <row r="52" spans="1:6" ht="15" thickBot="1" x14ac:dyDescent="0.35">
      <c r="A52" s="99"/>
      <c r="B52" s="99"/>
      <c r="C52" s="99"/>
      <c r="D52" s="4" t="s">
        <v>97</v>
      </c>
      <c r="E52" s="144"/>
      <c r="F52" s="99"/>
    </row>
    <row r="53" spans="1:6" x14ac:dyDescent="0.3">
      <c r="A53" s="100" t="s">
        <v>85</v>
      </c>
      <c r="B53" s="100" t="s">
        <v>100</v>
      </c>
      <c r="C53" s="100" t="s">
        <v>3</v>
      </c>
      <c r="D53" s="3" t="s">
        <v>101</v>
      </c>
      <c r="E53" s="138">
        <v>0.17</v>
      </c>
      <c r="F53" s="100" t="s">
        <v>103</v>
      </c>
    </row>
    <row r="54" spans="1:6" ht="15" thickBot="1" x14ac:dyDescent="0.35">
      <c r="A54" s="99"/>
      <c r="B54" s="99"/>
      <c r="C54" s="99"/>
      <c r="D54" s="4" t="s">
        <v>102</v>
      </c>
      <c r="E54" s="137"/>
      <c r="F54" s="99"/>
    </row>
    <row r="55" spans="1:6" x14ac:dyDescent="0.3">
      <c r="A55" s="100" t="s">
        <v>85</v>
      </c>
      <c r="B55" s="100" t="s">
        <v>104</v>
      </c>
      <c r="C55" s="100" t="s">
        <v>3</v>
      </c>
      <c r="D55" s="3" t="s">
        <v>105</v>
      </c>
      <c r="E55" s="143" t="s">
        <v>71</v>
      </c>
      <c r="F55" s="100" t="s">
        <v>107</v>
      </c>
    </row>
    <row r="56" spans="1:6" ht="15" thickBot="1" x14ac:dyDescent="0.35">
      <c r="A56" s="99"/>
      <c r="B56" s="99"/>
      <c r="C56" s="99"/>
      <c r="D56" s="4" t="s">
        <v>106</v>
      </c>
      <c r="E56" s="144"/>
      <c r="F56" s="99"/>
    </row>
    <row r="57" spans="1:6" x14ac:dyDescent="0.3">
      <c r="A57" s="100" t="s">
        <v>85</v>
      </c>
      <c r="B57" s="100" t="s">
        <v>108</v>
      </c>
      <c r="C57" s="100" t="s">
        <v>3</v>
      </c>
      <c r="D57" s="3" t="s">
        <v>101</v>
      </c>
      <c r="E57" s="143" t="s">
        <v>71</v>
      </c>
      <c r="F57" s="100" t="s">
        <v>109</v>
      </c>
    </row>
    <row r="58" spans="1:6" ht="15" thickBot="1" x14ac:dyDescent="0.35">
      <c r="A58" s="99"/>
      <c r="B58" s="99"/>
      <c r="C58" s="99"/>
      <c r="D58" s="4" t="s">
        <v>102</v>
      </c>
      <c r="E58" s="144"/>
      <c r="F58" s="99"/>
    </row>
    <row r="59" spans="1:6" x14ac:dyDescent="0.3">
      <c r="A59" s="100" t="s">
        <v>85</v>
      </c>
      <c r="B59" s="100" t="s">
        <v>110</v>
      </c>
      <c r="C59" s="100" t="s">
        <v>3</v>
      </c>
      <c r="D59" s="3" t="s">
        <v>111</v>
      </c>
      <c r="E59" s="143" t="s">
        <v>113</v>
      </c>
      <c r="F59" s="100" t="s">
        <v>114</v>
      </c>
    </row>
    <row r="60" spans="1:6" ht="15" thickBot="1" x14ac:dyDescent="0.35">
      <c r="A60" s="99"/>
      <c r="B60" s="99"/>
      <c r="C60" s="99"/>
      <c r="D60" s="4" t="s">
        <v>112</v>
      </c>
      <c r="E60" s="144"/>
      <c r="F60" s="99"/>
    </row>
    <row r="61" spans="1:6" x14ac:dyDescent="0.3">
      <c r="A61" s="100" t="s">
        <v>85</v>
      </c>
      <c r="B61" s="100" t="s">
        <v>115</v>
      </c>
      <c r="C61" s="100" t="s">
        <v>3</v>
      </c>
      <c r="D61" s="3" t="s">
        <v>111</v>
      </c>
      <c r="E61" s="143" t="s">
        <v>113</v>
      </c>
      <c r="F61" s="100" t="s">
        <v>116</v>
      </c>
    </row>
    <row r="62" spans="1:6" ht="15" thickBot="1" x14ac:dyDescent="0.35">
      <c r="A62" s="99"/>
      <c r="B62" s="99"/>
      <c r="C62" s="99"/>
      <c r="D62" s="4" t="s">
        <v>112</v>
      </c>
      <c r="E62" s="144"/>
      <c r="F62" s="99"/>
    </row>
    <row r="63" spans="1:6" x14ac:dyDescent="0.3">
      <c r="A63" s="100" t="s">
        <v>85</v>
      </c>
      <c r="B63" s="100" t="s">
        <v>117</v>
      </c>
      <c r="C63" s="100" t="s">
        <v>3</v>
      </c>
      <c r="D63" s="3" t="s">
        <v>105</v>
      </c>
      <c r="E63" s="143" t="s">
        <v>118</v>
      </c>
      <c r="F63" s="100" t="s">
        <v>119</v>
      </c>
    </row>
    <row r="64" spans="1:6" ht="15" thickBot="1" x14ac:dyDescent="0.35">
      <c r="A64" s="99"/>
      <c r="B64" s="99"/>
      <c r="C64" s="99"/>
      <c r="D64" s="4" t="s">
        <v>106</v>
      </c>
      <c r="E64" s="144"/>
      <c r="F64" s="99"/>
    </row>
    <row r="65" spans="1:6" x14ac:dyDescent="0.3">
      <c r="A65" s="100" t="s">
        <v>85</v>
      </c>
      <c r="B65" s="100" t="s">
        <v>120</v>
      </c>
      <c r="C65" s="100" t="s">
        <v>3</v>
      </c>
      <c r="D65" s="3" t="s">
        <v>105</v>
      </c>
      <c r="E65" s="143" t="s">
        <v>121</v>
      </c>
      <c r="F65" s="100" t="s">
        <v>122</v>
      </c>
    </row>
    <row r="66" spans="1:6" ht="15" thickBot="1" x14ac:dyDescent="0.35">
      <c r="A66" s="99"/>
      <c r="B66" s="99"/>
      <c r="C66" s="99"/>
      <c r="D66" s="4" t="s">
        <v>106</v>
      </c>
      <c r="E66" s="144"/>
      <c r="F66" s="99"/>
    </row>
    <row r="67" spans="1:6" x14ac:dyDescent="0.3">
      <c r="A67" s="100" t="s">
        <v>85</v>
      </c>
      <c r="B67" s="100" t="s">
        <v>123</v>
      </c>
      <c r="C67" s="100" t="s">
        <v>3</v>
      </c>
      <c r="D67" s="3" t="s">
        <v>111</v>
      </c>
      <c r="E67" s="143" t="s">
        <v>118</v>
      </c>
      <c r="F67" s="100" t="s">
        <v>124</v>
      </c>
    </row>
    <row r="68" spans="1:6" ht="15" thickBot="1" x14ac:dyDescent="0.35">
      <c r="A68" s="99"/>
      <c r="B68" s="99"/>
      <c r="C68" s="99"/>
      <c r="D68" s="4" t="s">
        <v>112</v>
      </c>
      <c r="E68" s="144"/>
      <c r="F68" s="99"/>
    </row>
    <row r="69" spans="1:6" x14ac:dyDescent="0.3">
      <c r="A69" s="100" t="s">
        <v>85</v>
      </c>
      <c r="B69" s="100" t="s">
        <v>125</v>
      </c>
      <c r="C69" s="100" t="s">
        <v>3</v>
      </c>
      <c r="D69" s="3" t="s">
        <v>105</v>
      </c>
      <c r="E69" s="143" t="s">
        <v>126</v>
      </c>
      <c r="F69" s="100" t="s">
        <v>127</v>
      </c>
    </row>
    <row r="70" spans="1:6" ht="15" thickBot="1" x14ac:dyDescent="0.35">
      <c r="A70" s="99"/>
      <c r="B70" s="99"/>
      <c r="C70" s="99"/>
      <c r="D70" s="4" t="s">
        <v>106</v>
      </c>
      <c r="E70" s="144"/>
      <c r="F70" s="99"/>
    </row>
    <row r="71" spans="1:6" x14ac:dyDescent="0.3">
      <c r="A71" s="100" t="s">
        <v>85</v>
      </c>
      <c r="B71" s="100" t="s">
        <v>128</v>
      </c>
      <c r="C71" s="100" t="s">
        <v>3</v>
      </c>
      <c r="D71" s="3" t="s">
        <v>105</v>
      </c>
      <c r="E71" s="143" t="s">
        <v>118</v>
      </c>
      <c r="F71" s="100" t="s">
        <v>129</v>
      </c>
    </row>
    <row r="72" spans="1:6" ht="15" thickBot="1" x14ac:dyDescent="0.35">
      <c r="A72" s="99"/>
      <c r="B72" s="99"/>
      <c r="C72" s="99"/>
      <c r="D72" s="4" t="s">
        <v>106</v>
      </c>
      <c r="E72" s="144"/>
      <c r="F72" s="99"/>
    </row>
    <row r="73" spans="1:6" x14ac:dyDescent="0.3">
      <c r="A73" s="100" t="s">
        <v>85</v>
      </c>
      <c r="B73" s="100" t="s">
        <v>130</v>
      </c>
      <c r="C73" s="100" t="s">
        <v>3</v>
      </c>
      <c r="D73" s="3" t="s">
        <v>105</v>
      </c>
      <c r="E73" s="143" t="s">
        <v>118</v>
      </c>
      <c r="F73" s="100" t="s">
        <v>131</v>
      </c>
    </row>
    <row r="74" spans="1:6" ht="15" thickBot="1" x14ac:dyDescent="0.35">
      <c r="A74" s="99"/>
      <c r="B74" s="99"/>
      <c r="C74" s="99"/>
      <c r="D74" s="4" t="s">
        <v>106</v>
      </c>
      <c r="E74" s="144"/>
      <c r="F74" s="99"/>
    </row>
    <row r="75" spans="1:6" x14ac:dyDescent="0.3">
      <c r="A75" s="100" t="s">
        <v>85</v>
      </c>
      <c r="B75" s="100" t="s">
        <v>132</v>
      </c>
      <c r="C75" s="100" t="s">
        <v>3</v>
      </c>
      <c r="D75" s="3" t="s">
        <v>80</v>
      </c>
      <c r="E75" s="143" t="s">
        <v>134</v>
      </c>
      <c r="F75" s="100" t="s">
        <v>135</v>
      </c>
    </row>
    <row r="76" spans="1:6" ht="15" thickBot="1" x14ac:dyDescent="0.35">
      <c r="A76" s="99"/>
      <c r="B76" s="99"/>
      <c r="C76" s="99"/>
      <c r="D76" s="4" t="s">
        <v>133</v>
      </c>
      <c r="E76" s="144"/>
      <c r="F76" s="99"/>
    </row>
    <row r="77" spans="1:6" x14ac:dyDescent="0.3">
      <c r="A77" s="100" t="s">
        <v>136</v>
      </c>
      <c r="B77" s="100" t="s">
        <v>137</v>
      </c>
      <c r="C77" s="100" t="s">
        <v>3</v>
      </c>
      <c r="D77" s="3" t="s">
        <v>138</v>
      </c>
      <c r="E77" s="143" t="s">
        <v>126</v>
      </c>
      <c r="F77" s="100" t="s">
        <v>140</v>
      </c>
    </row>
    <row r="78" spans="1:6" ht="15" thickBot="1" x14ac:dyDescent="0.35">
      <c r="A78" s="99"/>
      <c r="B78" s="99"/>
      <c r="C78" s="99"/>
      <c r="D78" s="4" t="s">
        <v>139</v>
      </c>
      <c r="E78" s="144"/>
      <c r="F78" s="99"/>
    </row>
    <row r="79" spans="1:6" x14ac:dyDescent="0.3">
      <c r="A79" s="100" t="s">
        <v>136</v>
      </c>
      <c r="B79" s="100" t="s">
        <v>141</v>
      </c>
      <c r="C79" s="100" t="s">
        <v>3</v>
      </c>
      <c r="D79" s="3" t="s">
        <v>142</v>
      </c>
      <c r="E79" s="143" t="s">
        <v>113</v>
      </c>
      <c r="F79" s="100" t="s">
        <v>144</v>
      </c>
    </row>
    <row r="80" spans="1:6" ht="15" thickBot="1" x14ac:dyDescent="0.35">
      <c r="A80" s="99"/>
      <c r="B80" s="99"/>
      <c r="C80" s="99"/>
      <c r="D80" s="4" t="s">
        <v>143</v>
      </c>
      <c r="E80" s="144"/>
      <c r="F80" s="99"/>
    </row>
    <row r="81" spans="1:6" x14ac:dyDescent="0.3">
      <c r="A81" s="100" t="s">
        <v>136</v>
      </c>
      <c r="B81" s="100" t="s">
        <v>145</v>
      </c>
      <c r="C81" s="100" t="s">
        <v>3</v>
      </c>
      <c r="D81" s="3" t="s">
        <v>146</v>
      </c>
      <c r="E81" s="143" t="s">
        <v>113</v>
      </c>
      <c r="F81" s="100" t="s">
        <v>148</v>
      </c>
    </row>
    <row r="82" spans="1:6" ht="15" thickBot="1" x14ac:dyDescent="0.35">
      <c r="A82" s="99"/>
      <c r="B82" s="99"/>
      <c r="C82" s="99"/>
      <c r="D82" s="4" t="s">
        <v>147</v>
      </c>
      <c r="E82" s="144"/>
      <c r="F82" s="99"/>
    </row>
    <row r="83" spans="1:6" x14ac:dyDescent="0.3">
      <c r="A83" s="100" t="s">
        <v>136</v>
      </c>
      <c r="B83" s="100" t="s">
        <v>149</v>
      </c>
      <c r="C83" s="100" t="s">
        <v>3</v>
      </c>
      <c r="D83" s="3" t="s">
        <v>150</v>
      </c>
      <c r="E83" s="143" t="s">
        <v>152</v>
      </c>
      <c r="F83" s="100" t="s">
        <v>153</v>
      </c>
    </row>
    <row r="84" spans="1:6" ht="15" thickBot="1" x14ac:dyDescent="0.35">
      <c r="A84" s="99"/>
      <c r="B84" s="99"/>
      <c r="C84" s="99"/>
      <c r="D84" s="4" t="s">
        <v>151</v>
      </c>
      <c r="E84" s="144"/>
      <c r="F84" s="99"/>
    </row>
    <row r="85" spans="1:6" x14ac:dyDescent="0.3">
      <c r="A85" s="100" t="s">
        <v>136</v>
      </c>
      <c r="B85" s="100" t="s">
        <v>154</v>
      </c>
      <c r="C85" s="100" t="s">
        <v>3</v>
      </c>
      <c r="D85" s="3" t="s">
        <v>138</v>
      </c>
      <c r="E85" s="143" t="s">
        <v>155</v>
      </c>
      <c r="F85" s="100" t="s">
        <v>156</v>
      </c>
    </row>
    <row r="86" spans="1:6" ht="15" thickBot="1" x14ac:dyDescent="0.35">
      <c r="A86" s="99"/>
      <c r="B86" s="99"/>
      <c r="C86" s="99"/>
      <c r="D86" s="4" t="s">
        <v>139</v>
      </c>
      <c r="E86" s="144"/>
      <c r="F86" s="99"/>
    </row>
    <row r="87" spans="1:6" x14ac:dyDescent="0.3">
      <c r="A87" s="100" t="s">
        <v>136</v>
      </c>
      <c r="B87" s="100" t="s">
        <v>157</v>
      </c>
      <c r="C87" s="100" t="s">
        <v>3</v>
      </c>
      <c r="D87" s="3" t="s">
        <v>138</v>
      </c>
      <c r="E87" s="143" t="s">
        <v>113</v>
      </c>
      <c r="F87" s="100" t="s">
        <v>158</v>
      </c>
    </row>
    <row r="88" spans="1:6" ht="15" thickBot="1" x14ac:dyDescent="0.35">
      <c r="A88" s="99"/>
      <c r="B88" s="99"/>
      <c r="C88" s="99"/>
      <c r="D88" s="4" t="s">
        <v>139</v>
      </c>
      <c r="E88" s="144"/>
      <c r="F88" s="99"/>
    </row>
    <row r="89" spans="1:6" x14ac:dyDescent="0.3">
      <c r="A89" s="100" t="s">
        <v>136</v>
      </c>
      <c r="B89" s="100" t="s">
        <v>159</v>
      </c>
      <c r="C89" s="100" t="s">
        <v>3</v>
      </c>
      <c r="D89" s="3" t="s">
        <v>160</v>
      </c>
      <c r="E89" s="143" t="s">
        <v>113</v>
      </c>
      <c r="F89" s="100" t="s">
        <v>161</v>
      </c>
    </row>
    <row r="90" spans="1:6" ht="15" thickBot="1" x14ac:dyDescent="0.35">
      <c r="A90" s="99"/>
      <c r="B90" s="99"/>
      <c r="C90" s="99"/>
      <c r="D90" s="4" t="s">
        <v>11</v>
      </c>
      <c r="E90" s="144"/>
      <c r="F90" s="99"/>
    </row>
    <row r="91" spans="1:6" x14ac:dyDescent="0.3">
      <c r="A91" s="100" t="s">
        <v>136</v>
      </c>
      <c r="B91" s="100" t="s">
        <v>162</v>
      </c>
      <c r="C91" s="100" t="s">
        <v>3</v>
      </c>
      <c r="D91" s="3" t="s">
        <v>138</v>
      </c>
      <c r="E91" s="138">
        <v>0.18</v>
      </c>
      <c r="F91" s="100" t="s">
        <v>163</v>
      </c>
    </row>
    <row r="92" spans="1:6" ht="15" thickBot="1" x14ac:dyDescent="0.35">
      <c r="A92" s="99"/>
      <c r="B92" s="99"/>
      <c r="C92" s="99"/>
      <c r="D92" s="4" t="s">
        <v>139</v>
      </c>
      <c r="E92" s="137"/>
      <c r="F92" s="99"/>
    </row>
    <row r="93" spans="1:6" x14ac:dyDescent="0.3">
      <c r="A93" s="100" t="s">
        <v>136</v>
      </c>
      <c r="B93" s="100" t="s">
        <v>164</v>
      </c>
      <c r="C93" s="100" t="s">
        <v>3</v>
      </c>
      <c r="D93" s="3" t="s">
        <v>146</v>
      </c>
      <c r="E93" s="138">
        <v>0.12</v>
      </c>
      <c r="F93" s="100" t="s">
        <v>165</v>
      </c>
    </row>
    <row r="94" spans="1:6" ht="15" thickBot="1" x14ac:dyDescent="0.35">
      <c r="A94" s="99"/>
      <c r="B94" s="99"/>
      <c r="C94" s="99"/>
      <c r="D94" s="4" t="s">
        <v>147</v>
      </c>
      <c r="E94" s="137"/>
      <c r="F94" s="99"/>
    </row>
    <row r="95" spans="1:6" x14ac:dyDescent="0.3">
      <c r="A95" s="100" t="s">
        <v>136</v>
      </c>
      <c r="B95" s="100" t="s">
        <v>166</v>
      </c>
      <c r="C95" s="100" t="s">
        <v>3</v>
      </c>
      <c r="D95" s="3" t="s">
        <v>160</v>
      </c>
      <c r="E95" s="138">
        <v>0.14000000000000001</v>
      </c>
      <c r="F95" s="100" t="s">
        <v>167</v>
      </c>
    </row>
    <row r="96" spans="1:6" ht="15" thickBot="1" x14ac:dyDescent="0.35">
      <c r="A96" s="99"/>
      <c r="B96" s="99"/>
      <c r="C96" s="99"/>
      <c r="D96" s="4" t="s">
        <v>11</v>
      </c>
      <c r="E96" s="137"/>
      <c r="F96" s="99"/>
    </row>
    <row r="97" spans="1:6" x14ac:dyDescent="0.3">
      <c r="A97" s="100" t="s">
        <v>136</v>
      </c>
      <c r="B97" s="100" t="s">
        <v>168</v>
      </c>
      <c r="C97" s="100" t="s">
        <v>3</v>
      </c>
      <c r="D97" s="3" t="s">
        <v>138</v>
      </c>
      <c r="E97" s="143" t="s">
        <v>113</v>
      </c>
      <c r="F97" s="100" t="s">
        <v>169</v>
      </c>
    </row>
    <row r="98" spans="1:6" ht="15" thickBot="1" x14ac:dyDescent="0.35">
      <c r="A98" s="99"/>
      <c r="B98" s="99"/>
      <c r="C98" s="99"/>
      <c r="D98" s="4" t="s">
        <v>139</v>
      </c>
      <c r="E98" s="144"/>
      <c r="F98" s="99"/>
    </row>
    <row r="99" spans="1:6" x14ac:dyDescent="0.3">
      <c r="A99" s="100" t="s">
        <v>136</v>
      </c>
      <c r="B99" s="100" t="s">
        <v>170</v>
      </c>
      <c r="C99" s="100" t="s">
        <v>3</v>
      </c>
      <c r="D99" s="3" t="s">
        <v>171</v>
      </c>
      <c r="E99" s="138">
        <v>0.18</v>
      </c>
      <c r="F99" s="100" t="s">
        <v>173</v>
      </c>
    </row>
    <row r="100" spans="1:6" ht="15" thickBot="1" x14ac:dyDescent="0.35">
      <c r="A100" s="99"/>
      <c r="B100" s="99"/>
      <c r="C100" s="99"/>
      <c r="D100" s="4" t="s">
        <v>172</v>
      </c>
      <c r="E100" s="137"/>
      <c r="F100" s="99"/>
    </row>
  </sheetData>
  <mergeCells count="250">
    <mergeCell ref="A97:A98"/>
    <mergeCell ref="B97:B98"/>
    <mergeCell ref="C97:C98"/>
    <mergeCell ref="E97:E98"/>
    <mergeCell ref="F97:F98"/>
    <mergeCell ref="A99:A100"/>
    <mergeCell ref="B99:B100"/>
    <mergeCell ref="C99:C100"/>
    <mergeCell ref="E99:E100"/>
    <mergeCell ref="F99:F100"/>
    <mergeCell ref="A93:A94"/>
    <mergeCell ref="B93:B94"/>
    <mergeCell ref="C93:C94"/>
    <mergeCell ref="E93:E94"/>
    <mergeCell ref="F93:F94"/>
    <mergeCell ref="A95:A96"/>
    <mergeCell ref="B95:B96"/>
    <mergeCell ref="C95:C96"/>
    <mergeCell ref="E95:E96"/>
    <mergeCell ref="F95:F96"/>
    <mergeCell ref="A89:A90"/>
    <mergeCell ref="B89:B90"/>
    <mergeCell ref="C89:C90"/>
    <mergeCell ref="E89:E90"/>
    <mergeCell ref="F89:F90"/>
    <mergeCell ref="A91:A92"/>
    <mergeCell ref="B91:B92"/>
    <mergeCell ref="C91:C92"/>
    <mergeCell ref="E91:E92"/>
    <mergeCell ref="F91:F92"/>
    <mergeCell ref="A85:A86"/>
    <mergeCell ref="B85:B86"/>
    <mergeCell ref="C85:C86"/>
    <mergeCell ref="E85:E86"/>
    <mergeCell ref="F85:F86"/>
    <mergeCell ref="A87:A88"/>
    <mergeCell ref="B87:B88"/>
    <mergeCell ref="C87:C88"/>
    <mergeCell ref="E87:E88"/>
    <mergeCell ref="F87:F88"/>
    <mergeCell ref="A81:A82"/>
    <mergeCell ref="B81:B82"/>
    <mergeCell ref="C81:C82"/>
    <mergeCell ref="E81:E82"/>
    <mergeCell ref="F81:F82"/>
    <mergeCell ref="A83:A84"/>
    <mergeCell ref="B83:B84"/>
    <mergeCell ref="C83:C84"/>
    <mergeCell ref="E83:E84"/>
    <mergeCell ref="F83:F84"/>
    <mergeCell ref="A77:A78"/>
    <mergeCell ref="B77:B78"/>
    <mergeCell ref="C77:C78"/>
    <mergeCell ref="E77:E78"/>
    <mergeCell ref="F77:F78"/>
    <mergeCell ref="A79:A80"/>
    <mergeCell ref="B79:B80"/>
    <mergeCell ref="C79:C80"/>
    <mergeCell ref="E79:E80"/>
    <mergeCell ref="F79:F80"/>
    <mergeCell ref="A73:A74"/>
    <mergeCell ref="B73:B74"/>
    <mergeCell ref="C73:C74"/>
    <mergeCell ref="E73:E74"/>
    <mergeCell ref="F73:F74"/>
    <mergeCell ref="A75:A76"/>
    <mergeCell ref="B75:B76"/>
    <mergeCell ref="C75:C76"/>
    <mergeCell ref="E75:E76"/>
    <mergeCell ref="F75:F76"/>
    <mergeCell ref="A69:A70"/>
    <mergeCell ref="B69:B70"/>
    <mergeCell ref="C69:C70"/>
    <mergeCell ref="E69:E70"/>
    <mergeCell ref="F69:F70"/>
    <mergeCell ref="A71:A72"/>
    <mergeCell ref="B71:B72"/>
    <mergeCell ref="C71:C72"/>
    <mergeCell ref="E71:E72"/>
    <mergeCell ref="F71:F72"/>
    <mergeCell ref="A65:A66"/>
    <mergeCell ref="B65:B66"/>
    <mergeCell ref="C65:C66"/>
    <mergeCell ref="E65:E66"/>
    <mergeCell ref="F65:F66"/>
    <mergeCell ref="A67:A68"/>
    <mergeCell ref="B67:B68"/>
    <mergeCell ref="C67:C68"/>
    <mergeCell ref="E67:E68"/>
    <mergeCell ref="F67:F68"/>
    <mergeCell ref="A61:A62"/>
    <mergeCell ref="B61:B62"/>
    <mergeCell ref="C61:C62"/>
    <mergeCell ref="E61:E62"/>
    <mergeCell ref="F61:F62"/>
    <mergeCell ref="A63:A64"/>
    <mergeCell ref="B63:B64"/>
    <mergeCell ref="C63:C64"/>
    <mergeCell ref="E63:E64"/>
    <mergeCell ref="F63:F64"/>
    <mergeCell ref="A57:A58"/>
    <mergeCell ref="B57:B58"/>
    <mergeCell ref="C57:C58"/>
    <mergeCell ref="E57:E58"/>
    <mergeCell ref="F57:F58"/>
    <mergeCell ref="A59:A60"/>
    <mergeCell ref="B59:B60"/>
    <mergeCell ref="C59:C60"/>
    <mergeCell ref="E59:E60"/>
    <mergeCell ref="F59:F60"/>
    <mergeCell ref="A53:A54"/>
    <mergeCell ref="B53:B54"/>
    <mergeCell ref="C53:C54"/>
    <mergeCell ref="E53:E54"/>
    <mergeCell ref="F53:F54"/>
    <mergeCell ref="A55:A56"/>
    <mergeCell ref="B55:B56"/>
    <mergeCell ref="C55:C56"/>
    <mergeCell ref="E55:E56"/>
    <mergeCell ref="F55:F56"/>
    <mergeCell ref="A49:A50"/>
    <mergeCell ref="B49:B50"/>
    <mergeCell ref="C49:C50"/>
    <mergeCell ref="E49:E50"/>
    <mergeCell ref="F49:F50"/>
    <mergeCell ref="A51:A52"/>
    <mergeCell ref="B51:B52"/>
    <mergeCell ref="C51:C52"/>
    <mergeCell ref="E51:E52"/>
    <mergeCell ref="F51:F52"/>
    <mergeCell ref="A45:A46"/>
    <mergeCell ref="B45:B46"/>
    <mergeCell ref="C45:C46"/>
    <mergeCell ref="E45:E46"/>
    <mergeCell ref="F45:F46"/>
    <mergeCell ref="A47:A48"/>
    <mergeCell ref="B47:B48"/>
    <mergeCell ref="C47:C48"/>
    <mergeCell ref="E47:E48"/>
    <mergeCell ref="F47:F48"/>
    <mergeCell ref="A41:A42"/>
    <mergeCell ref="B41:B42"/>
    <mergeCell ref="C41:C42"/>
    <mergeCell ref="E41:E42"/>
    <mergeCell ref="F41:F42"/>
    <mergeCell ref="A43:A44"/>
    <mergeCell ref="B43:B44"/>
    <mergeCell ref="C43:C44"/>
    <mergeCell ref="E43:E44"/>
    <mergeCell ref="F43:F44"/>
    <mergeCell ref="A37:A38"/>
    <mergeCell ref="B37:B38"/>
    <mergeCell ref="C37:C38"/>
    <mergeCell ref="E37:E38"/>
    <mergeCell ref="F37:F38"/>
    <mergeCell ref="A39:A40"/>
    <mergeCell ref="B39:B40"/>
    <mergeCell ref="C39:C40"/>
    <mergeCell ref="E39:E40"/>
    <mergeCell ref="F39:F40"/>
    <mergeCell ref="A33:A34"/>
    <mergeCell ref="B33:B34"/>
    <mergeCell ref="C33:C34"/>
    <mergeCell ref="E33:E34"/>
    <mergeCell ref="F33:F34"/>
    <mergeCell ref="A35:A36"/>
    <mergeCell ref="B35:B36"/>
    <mergeCell ref="C35:C36"/>
    <mergeCell ref="E35:E36"/>
    <mergeCell ref="F35:F36"/>
    <mergeCell ref="A29:A30"/>
    <mergeCell ref="B29:B30"/>
    <mergeCell ref="C29:C30"/>
    <mergeCell ref="E29:E30"/>
    <mergeCell ref="F29:F30"/>
    <mergeCell ref="A31:A32"/>
    <mergeCell ref="B31:B32"/>
    <mergeCell ref="C31:C32"/>
    <mergeCell ref="E31:E32"/>
    <mergeCell ref="F31:F32"/>
    <mergeCell ref="A25:A26"/>
    <mergeCell ref="B25:B26"/>
    <mergeCell ref="C25:C26"/>
    <mergeCell ref="E25:E26"/>
    <mergeCell ref="F25:F26"/>
    <mergeCell ref="A27:A28"/>
    <mergeCell ref="B27:B28"/>
    <mergeCell ref="C27:C28"/>
    <mergeCell ref="E27:E28"/>
    <mergeCell ref="F27:F28"/>
    <mergeCell ref="A21:A22"/>
    <mergeCell ref="B21:B22"/>
    <mergeCell ref="C21:C22"/>
    <mergeCell ref="E21:E22"/>
    <mergeCell ref="F21:F22"/>
    <mergeCell ref="A23:A24"/>
    <mergeCell ref="B23:B24"/>
    <mergeCell ref="C23:C24"/>
    <mergeCell ref="E23:E24"/>
    <mergeCell ref="F23:F24"/>
    <mergeCell ref="A17:A18"/>
    <mergeCell ref="B17:B18"/>
    <mergeCell ref="C17:C18"/>
    <mergeCell ref="E17:E18"/>
    <mergeCell ref="F17:F18"/>
    <mergeCell ref="A19:A20"/>
    <mergeCell ref="B19:B20"/>
    <mergeCell ref="C19:C20"/>
    <mergeCell ref="E19:E20"/>
    <mergeCell ref="F19:F20"/>
    <mergeCell ref="A13:A14"/>
    <mergeCell ref="B13:B14"/>
    <mergeCell ref="C13:C14"/>
    <mergeCell ref="E13:E14"/>
    <mergeCell ref="F13:F14"/>
    <mergeCell ref="A15:A16"/>
    <mergeCell ref="B15:B16"/>
    <mergeCell ref="C15:C16"/>
    <mergeCell ref="E15:E16"/>
    <mergeCell ref="F15:F16"/>
    <mergeCell ref="A9:A10"/>
    <mergeCell ref="B9:B10"/>
    <mergeCell ref="C9:C10"/>
    <mergeCell ref="E9:E10"/>
    <mergeCell ref="F9:F10"/>
    <mergeCell ref="A11:A12"/>
    <mergeCell ref="B11:B12"/>
    <mergeCell ref="C11:C12"/>
    <mergeCell ref="E11:E12"/>
    <mergeCell ref="F11:F12"/>
    <mergeCell ref="A5:A6"/>
    <mergeCell ref="B5:B6"/>
    <mergeCell ref="C5:C6"/>
    <mergeCell ref="E5:E6"/>
    <mergeCell ref="F5:F6"/>
    <mergeCell ref="A7:A8"/>
    <mergeCell ref="B7:B8"/>
    <mergeCell ref="C7:C8"/>
    <mergeCell ref="E7:E8"/>
    <mergeCell ref="F7:F8"/>
    <mergeCell ref="A1:A2"/>
    <mergeCell ref="B1:B2"/>
    <mergeCell ref="D1:D2"/>
    <mergeCell ref="E1:E2"/>
    <mergeCell ref="F1:F2"/>
    <mergeCell ref="A3:A4"/>
    <mergeCell ref="B3:B4"/>
    <mergeCell ref="C3:C4"/>
    <mergeCell ref="E3:E4"/>
    <mergeCell ref="F3:F4"/>
  </mergeCells>
  <pageMargins left="0.75" right="0.25" top="0.5" bottom="0.5" header="0.05" footer="0"/>
  <pageSetup scale="35" fitToHeight="0" orientation="landscape" horizontalDpi="4294967294" verticalDpi="0" r:id="rId1"/>
  <rowBreaks count="2" manualBreakCount="2">
    <brk id="44" max="16383" man="1"/>
    <brk id="7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zoomScaleNormal="145" zoomScaleSheetLayoutView="100" workbookViewId="0">
      <selection activeCell="F19" sqref="F19"/>
    </sheetView>
  </sheetViews>
  <sheetFormatPr defaultRowHeight="13.8" x14ac:dyDescent="0.25"/>
  <cols>
    <col min="1" max="1" width="11" style="14" bestFit="1" customWidth="1"/>
    <col min="2" max="2" width="8.88671875" style="14"/>
    <col min="3" max="3" width="11" style="14" bestFit="1" customWidth="1"/>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1.77734375" style="14" customWidth="1"/>
    <col min="12" max="12" width="11.5546875" style="45" bestFit="1" customWidth="1"/>
    <col min="13" max="13" width="11.33203125" style="4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380</v>
      </c>
      <c r="D1" s="108"/>
      <c r="E1" s="108"/>
      <c r="F1" s="109" t="s">
        <v>292</v>
      </c>
      <c r="G1" s="109"/>
      <c r="H1" s="110">
        <v>42042</v>
      </c>
      <c r="I1" s="110"/>
      <c r="K1" s="37"/>
      <c r="L1" s="49"/>
      <c r="M1" s="61"/>
      <c r="N1" s="58"/>
      <c r="O1" s="37"/>
      <c r="P1" s="40"/>
      <c r="Q1" s="37"/>
    </row>
    <row r="2" spans="1:24" ht="14.4" x14ac:dyDescent="0.25">
      <c r="A2" s="111" t="s">
        <v>293</v>
      </c>
      <c r="B2" s="111"/>
      <c r="C2" s="15">
        <v>1</v>
      </c>
      <c r="F2" s="111" t="s">
        <v>294</v>
      </c>
      <c r="G2" s="111"/>
      <c r="H2" s="16">
        <v>5</v>
      </c>
      <c r="K2" s="37"/>
      <c r="L2" s="50" t="s">
        <v>447</v>
      </c>
      <c r="M2" s="62" t="s">
        <v>413</v>
      </c>
      <c r="N2" s="59" t="s">
        <v>313</v>
      </c>
      <c r="O2" s="37"/>
      <c r="P2" s="41"/>
      <c r="Q2" s="37"/>
    </row>
    <row r="3" spans="1:24" ht="14.4" x14ac:dyDescent="0.3">
      <c r="A3" s="17" t="s">
        <v>295</v>
      </c>
      <c r="B3" s="17" t="s">
        <v>296</v>
      </c>
      <c r="C3" s="112" t="s">
        <v>297</v>
      </c>
      <c r="D3" s="112"/>
      <c r="E3" s="112"/>
      <c r="F3" s="111" t="s">
        <v>298</v>
      </c>
      <c r="G3" s="111"/>
      <c r="H3" s="38" t="s">
        <v>380</v>
      </c>
      <c r="K3" s="37"/>
      <c r="L3" s="65">
        <v>0.125</v>
      </c>
      <c r="M3" s="63" t="s">
        <v>380</v>
      </c>
      <c r="N3" s="59" t="s">
        <v>337</v>
      </c>
      <c r="O3" s="37"/>
      <c r="P3" s="41"/>
      <c r="Q3" s="37"/>
    </row>
    <row r="4" spans="1:24" ht="14.4" x14ac:dyDescent="0.25">
      <c r="A4" s="18">
        <v>1</v>
      </c>
      <c r="B4" s="18" t="s">
        <v>472</v>
      </c>
      <c r="C4" s="113" t="s">
        <v>474</v>
      </c>
      <c r="D4" s="113"/>
      <c r="E4" s="113"/>
      <c r="F4" s="111" t="s">
        <v>451</v>
      </c>
      <c r="G4" s="111"/>
      <c r="H4" s="82" t="s">
        <v>450</v>
      </c>
      <c r="K4" s="37"/>
      <c r="L4" s="65">
        <v>0.25</v>
      </c>
      <c r="M4" s="62" t="s">
        <v>416</v>
      </c>
      <c r="N4" s="59" t="s">
        <v>370</v>
      </c>
      <c r="O4" s="37"/>
      <c r="P4" s="41"/>
      <c r="Q4" s="37"/>
      <c r="R4" s="20"/>
      <c r="S4" s="20"/>
      <c r="T4" s="20"/>
      <c r="U4" s="20"/>
      <c r="V4" s="20"/>
      <c r="W4" s="20"/>
      <c r="X4" s="20"/>
    </row>
    <row r="5" spans="1:24" ht="14.4" x14ac:dyDescent="0.25">
      <c r="A5" s="18"/>
      <c r="B5" s="18"/>
      <c r="C5" s="114" t="s">
        <v>473</v>
      </c>
      <c r="D5" s="114"/>
      <c r="E5" s="114"/>
      <c r="F5" s="111" t="s">
        <v>299</v>
      </c>
      <c r="G5" s="111"/>
      <c r="H5" s="115"/>
      <c r="I5" s="75">
        <v>1.125</v>
      </c>
      <c r="K5" s="40"/>
      <c r="L5" s="65">
        <v>0.33333333333333331</v>
      </c>
      <c r="M5" s="62" t="s">
        <v>414</v>
      </c>
      <c r="N5" s="59" t="s">
        <v>325</v>
      </c>
      <c r="O5" s="37"/>
      <c r="P5" s="41"/>
      <c r="Q5" s="37"/>
      <c r="R5" s="20"/>
      <c r="S5" s="20"/>
      <c r="T5" s="20"/>
      <c r="U5" s="20"/>
      <c r="V5" s="20"/>
      <c r="W5" s="20"/>
      <c r="X5" s="20"/>
    </row>
    <row r="6" spans="1:24" ht="14.4" x14ac:dyDescent="0.25">
      <c r="A6" s="18">
        <v>1</v>
      </c>
      <c r="B6" s="39" t="s">
        <v>337</v>
      </c>
      <c r="C6" s="114" t="s">
        <v>475</v>
      </c>
      <c r="D6" s="114"/>
      <c r="E6" s="114"/>
      <c r="F6" s="111" t="s">
        <v>301</v>
      </c>
      <c r="G6" s="111"/>
      <c r="H6" s="111"/>
      <c r="I6" s="76">
        <v>0.16</v>
      </c>
      <c r="K6" s="41" t="s">
        <v>302</v>
      </c>
      <c r="L6" s="65">
        <v>0.5</v>
      </c>
      <c r="M6" s="62" t="s">
        <v>419</v>
      </c>
      <c r="N6" s="59" t="s">
        <v>371</v>
      </c>
      <c r="O6" s="37"/>
      <c r="P6" s="41"/>
      <c r="Q6" s="37"/>
      <c r="R6" s="20"/>
      <c r="S6" s="20"/>
      <c r="T6" s="20"/>
      <c r="U6" s="20"/>
      <c r="V6" s="20"/>
      <c r="W6" s="20"/>
      <c r="X6" s="20"/>
    </row>
    <row r="7" spans="1:24" ht="14.4" x14ac:dyDescent="0.25">
      <c r="A7" s="18">
        <v>1</v>
      </c>
      <c r="B7" s="18" t="s">
        <v>370</v>
      </c>
      <c r="C7" s="113" t="s">
        <v>430</v>
      </c>
      <c r="D7" s="113"/>
      <c r="E7" s="113"/>
      <c r="F7" s="111" t="s">
        <v>304</v>
      </c>
      <c r="G7" s="111"/>
      <c r="H7" s="111"/>
      <c r="I7" s="77">
        <v>42040</v>
      </c>
      <c r="K7" s="41" t="s">
        <v>305</v>
      </c>
      <c r="L7" s="65">
        <v>0.66666666666666663</v>
      </c>
      <c r="M7" s="62" t="s">
        <v>415</v>
      </c>
      <c r="N7" s="59" t="s">
        <v>329</v>
      </c>
      <c r="O7" s="37"/>
      <c r="P7" s="41"/>
      <c r="Q7" s="37"/>
      <c r="R7" s="20"/>
      <c r="S7" s="20"/>
      <c r="T7" s="20"/>
      <c r="U7" s="20"/>
      <c r="V7" s="20"/>
      <c r="W7" s="20"/>
      <c r="X7" s="20"/>
    </row>
    <row r="8" spans="1:24" ht="14.4" x14ac:dyDescent="0.3">
      <c r="A8" s="18">
        <v>1</v>
      </c>
      <c r="B8" s="18" t="s">
        <v>370</v>
      </c>
      <c r="C8" s="114" t="s">
        <v>374</v>
      </c>
      <c r="D8" s="114"/>
      <c r="E8" s="114"/>
      <c r="F8" s="111" t="s">
        <v>307</v>
      </c>
      <c r="G8" s="111"/>
      <c r="H8" s="111"/>
      <c r="I8" s="78">
        <v>42050</v>
      </c>
      <c r="K8" s="42"/>
      <c r="L8" s="65">
        <v>0.75</v>
      </c>
      <c r="M8" s="63" t="s">
        <v>303</v>
      </c>
      <c r="N8" s="59" t="s">
        <v>332</v>
      </c>
      <c r="O8" s="37"/>
      <c r="P8" s="41" t="s">
        <v>308</v>
      </c>
      <c r="Q8" s="37"/>
      <c r="R8" s="20"/>
      <c r="S8" s="20"/>
      <c r="T8" s="20"/>
      <c r="U8" s="20"/>
      <c r="V8" s="20"/>
      <c r="W8" s="20"/>
      <c r="X8" s="20"/>
    </row>
    <row r="9" spans="1:24" ht="14.4" x14ac:dyDescent="0.25">
      <c r="A9" s="18" t="s">
        <v>447</v>
      </c>
      <c r="B9" s="18" t="s">
        <v>472</v>
      </c>
      <c r="C9" s="114" t="s">
        <v>476</v>
      </c>
      <c r="D9" s="114"/>
      <c r="E9" s="114"/>
      <c r="F9" s="111" t="s">
        <v>309</v>
      </c>
      <c r="G9" s="111"/>
      <c r="H9" s="111"/>
      <c r="I9" s="78">
        <v>42057</v>
      </c>
      <c r="K9" s="37"/>
      <c r="L9" s="65"/>
      <c r="M9" s="62" t="s">
        <v>306</v>
      </c>
      <c r="N9" s="59" t="s">
        <v>472</v>
      </c>
      <c r="O9" s="37">
        <v>1</v>
      </c>
      <c r="P9" s="41" t="s">
        <v>311</v>
      </c>
      <c r="Q9" s="37"/>
      <c r="R9" s="20"/>
      <c r="S9" s="20"/>
      <c r="T9" s="20"/>
      <c r="U9" s="20"/>
      <c r="V9" s="20"/>
      <c r="W9" s="20"/>
      <c r="X9" s="20"/>
    </row>
    <row r="10" spans="1:24" ht="14.4" x14ac:dyDescent="0.25">
      <c r="A10" s="18"/>
      <c r="B10" s="18"/>
      <c r="C10" s="113"/>
      <c r="D10" s="113"/>
      <c r="E10" s="113"/>
      <c r="F10" s="111" t="s">
        <v>446</v>
      </c>
      <c r="G10" s="111"/>
      <c r="H10" s="111"/>
      <c r="I10" s="79">
        <v>1.002</v>
      </c>
      <c r="K10" s="40" t="s">
        <v>9</v>
      </c>
      <c r="L10" s="65">
        <v>1</v>
      </c>
      <c r="M10" s="62" t="s">
        <v>408</v>
      </c>
      <c r="N10" s="59" t="s">
        <v>368</v>
      </c>
      <c r="O10" s="37">
        <v>2</v>
      </c>
      <c r="P10" s="41" t="s">
        <v>314</v>
      </c>
      <c r="Q10" s="37"/>
      <c r="R10" s="20"/>
      <c r="S10" s="20"/>
      <c r="T10" s="20"/>
      <c r="U10" s="20"/>
      <c r="V10" s="20"/>
      <c r="W10" s="20"/>
      <c r="X10" s="20"/>
    </row>
    <row r="11" spans="1:24" ht="14.4" x14ac:dyDescent="0.25">
      <c r="A11" s="18"/>
      <c r="B11" s="18"/>
      <c r="C11" s="114"/>
      <c r="D11" s="114"/>
      <c r="E11" s="114"/>
      <c r="F11" s="111"/>
      <c r="G11" s="111"/>
      <c r="H11" s="111"/>
      <c r="I11" s="45"/>
      <c r="K11" s="41" t="s">
        <v>432</v>
      </c>
      <c r="L11" s="65">
        <v>2</v>
      </c>
      <c r="M11" s="62" t="s">
        <v>410</v>
      </c>
      <c r="N11" s="59" t="s">
        <v>372</v>
      </c>
      <c r="O11" s="37">
        <v>3</v>
      </c>
      <c r="P11" s="41" t="s">
        <v>316</v>
      </c>
      <c r="Q11" s="37"/>
      <c r="R11" s="20"/>
      <c r="S11" s="20"/>
      <c r="T11" s="20"/>
      <c r="U11" s="20"/>
      <c r="V11" s="20"/>
      <c r="W11" s="20"/>
      <c r="X11" s="20"/>
    </row>
    <row r="12" spans="1:24" ht="14.4" x14ac:dyDescent="0.3">
      <c r="A12" s="18"/>
      <c r="B12" s="18"/>
      <c r="C12" s="128" t="s">
        <v>490</v>
      </c>
      <c r="D12" s="129"/>
      <c r="E12" s="129"/>
      <c r="F12" s="129"/>
      <c r="G12" s="129"/>
      <c r="H12" s="129"/>
      <c r="I12" s="45"/>
      <c r="K12" s="41" t="s">
        <v>324</v>
      </c>
      <c r="L12" s="65">
        <v>3</v>
      </c>
      <c r="M12" s="63" t="s">
        <v>379</v>
      </c>
      <c r="N12" s="59" t="s">
        <v>322</v>
      </c>
      <c r="O12" s="37">
        <v>3.5</v>
      </c>
      <c r="P12" s="41" t="s">
        <v>319</v>
      </c>
      <c r="Q12" s="37"/>
      <c r="R12" s="20"/>
      <c r="S12" s="20"/>
      <c r="T12" s="20"/>
      <c r="U12" s="20"/>
      <c r="V12" s="20"/>
      <c r="W12" s="20"/>
      <c r="X12" s="20"/>
    </row>
    <row r="13" spans="1:24" ht="14.4" x14ac:dyDescent="0.25">
      <c r="A13" s="83">
        <v>1</v>
      </c>
      <c r="B13" s="83" t="s">
        <v>472</v>
      </c>
      <c r="C13" s="126" t="s">
        <v>474</v>
      </c>
      <c r="D13" s="126"/>
      <c r="E13" s="126"/>
      <c r="H13" s="23"/>
      <c r="I13" s="81"/>
      <c r="K13" s="41" t="s">
        <v>331</v>
      </c>
      <c r="L13" s="65">
        <v>4</v>
      </c>
      <c r="M13" s="62" t="s">
        <v>418</v>
      </c>
      <c r="N13" s="59" t="s">
        <v>377</v>
      </c>
      <c r="O13" s="37">
        <v>4</v>
      </c>
      <c r="P13" s="41" t="s">
        <v>323</v>
      </c>
      <c r="Q13" s="37"/>
      <c r="R13" s="20"/>
      <c r="S13" s="20"/>
      <c r="T13" s="20"/>
      <c r="U13" s="20"/>
      <c r="V13" s="20"/>
      <c r="W13" s="20"/>
      <c r="X13" s="20"/>
    </row>
    <row r="14" spans="1:24" ht="14.4" x14ac:dyDescent="0.3">
      <c r="A14" s="83"/>
      <c r="B14" s="83"/>
      <c r="C14" s="127" t="s">
        <v>473</v>
      </c>
      <c r="D14" s="127"/>
      <c r="E14" s="127"/>
      <c r="I14" s="25"/>
      <c r="K14" s="41" t="s">
        <v>450</v>
      </c>
      <c r="L14" s="65">
        <v>5</v>
      </c>
      <c r="M14" s="63" t="s">
        <v>381</v>
      </c>
      <c r="N14" s="59" t="s">
        <v>376</v>
      </c>
      <c r="O14" s="37">
        <v>5</v>
      </c>
      <c r="P14" s="41" t="s">
        <v>326</v>
      </c>
      <c r="Q14" s="37"/>
      <c r="R14" s="20"/>
      <c r="S14" s="20"/>
      <c r="T14" s="20"/>
      <c r="U14" s="20"/>
      <c r="V14" s="20"/>
      <c r="W14" s="20"/>
      <c r="X14" s="20"/>
    </row>
    <row r="15" spans="1:24" ht="14.4" x14ac:dyDescent="0.25">
      <c r="A15" s="83">
        <v>1</v>
      </c>
      <c r="B15" s="84" t="s">
        <v>337</v>
      </c>
      <c r="C15" s="127" t="s">
        <v>475</v>
      </c>
      <c r="D15" s="127"/>
      <c r="E15" s="127"/>
      <c r="F15" s="111" t="s">
        <v>327</v>
      </c>
      <c r="G15" s="111"/>
      <c r="H15" s="116" t="s">
        <v>319</v>
      </c>
      <c r="I15" s="117"/>
      <c r="K15" s="41"/>
      <c r="L15" s="65">
        <v>1.25</v>
      </c>
      <c r="M15" s="62" t="s">
        <v>310</v>
      </c>
      <c r="N15" s="59" t="s">
        <v>378</v>
      </c>
      <c r="O15" s="37">
        <v>6</v>
      </c>
      <c r="P15" s="41" t="s">
        <v>330</v>
      </c>
      <c r="Q15" s="37"/>
      <c r="R15" s="20"/>
      <c r="S15" s="20"/>
      <c r="T15" s="20"/>
      <c r="U15" s="20"/>
      <c r="V15" s="20"/>
      <c r="W15" s="20"/>
      <c r="X15" s="20"/>
    </row>
    <row r="16" spans="1:24" ht="14.4" x14ac:dyDescent="0.25">
      <c r="A16" s="83">
        <v>1</v>
      </c>
      <c r="B16" s="83" t="s">
        <v>370</v>
      </c>
      <c r="C16" s="126" t="s">
        <v>430</v>
      </c>
      <c r="D16" s="126"/>
      <c r="E16" s="126"/>
      <c r="K16" s="42"/>
      <c r="L16" s="65">
        <v>1.3333333333333333</v>
      </c>
      <c r="M16" s="62" t="s">
        <v>312</v>
      </c>
      <c r="N16" s="60"/>
      <c r="O16" s="37">
        <v>7</v>
      </c>
      <c r="P16" s="41" t="s">
        <v>333</v>
      </c>
      <c r="Q16" s="37"/>
      <c r="R16" s="20"/>
      <c r="S16" s="20"/>
      <c r="T16" s="20"/>
      <c r="U16" s="20"/>
      <c r="V16" s="20"/>
      <c r="W16" s="20"/>
      <c r="X16" s="20"/>
    </row>
    <row r="17" spans="1:24" ht="14.4" x14ac:dyDescent="0.25">
      <c r="A17" s="83">
        <v>1</v>
      </c>
      <c r="B17" s="83" t="s">
        <v>370</v>
      </c>
      <c r="C17" s="127" t="s">
        <v>374</v>
      </c>
      <c r="D17" s="127"/>
      <c r="E17" s="127"/>
      <c r="F17" s="111"/>
      <c r="G17" s="111"/>
      <c r="H17" s="26"/>
      <c r="K17" s="37"/>
      <c r="L17" s="65">
        <v>1.5</v>
      </c>
      <c r="M17" s="62" t="s">
        <v>315</v>
      </c>
      <c r="N17" s="37"/>
      <c r="O17" s="37">
        <v>8</v>
      </c>
      <c r="P17" s="41" t="s">
        <v>335</v>
      </c>
      <c r="Q17" s="37"/>
      <c r="R17" s="20"/>
      <c r="S17" s="20"/>
      <c r="T17" s="20"/>
      <c r="U17" s="20"/>
      <c r="V17" s="20"/>
      <c r="W17" s="20"/>
      <c r="X17" s="20"/>
    </row>
    <row r="18" spans="1:24" ht="14.4" x14ac:dyDescent="0.25">
      <c r="A18" s="83">
        <v>10</v>
      </c>
      <c r="B18" s="83" t="s">
        <v>472</v>
      </c>
      <c r="C18" s="127" t="s">
        <v>476</v>
      </c>
      <c r="D18" s="127"/>
      <c r="E18" s="127"/>
      <c r="F18" s="111"/>
      <c r="G18" s="111"/>
      <c r="H18" s="27"/>
      <c r="K18" s="37"/>
      <c r="L18" s="65">
        <v>1.6666666666666665</v>
      </c>
      <c r="M18" s="62" t="s">
        <v>417</v>
      </c>
      <c r="N18" s="37"/>
      <c r="O18" s="37">
        <v>9</v>
      </c>
      <c r="P18" s="41" t="s">
        <v>338</v>
      </c>
      <c r="Q18" s="37"/>
      <c r="R18" s="20"/>
      <c r="S18" s="20"/>
      <c r="T18" s="20"/>
      <c r="U18" s="20"/>
      <c r="V18" s="20"/>
      <c r="W18" s="20"/>
      <c r="X18" s="20"/>
    </row>
    <row r="19" spans="1:24" ht="14.4" x14ac:dyDescent="0.3">
      <c r="K19" s="37"/>
      <c r="L19" s="65">
        <v>1.75</v>
      </c>
      <c r="M19" s="63" t="s">
        <v>317</v>
      </c>
      <c r="N19" s="37"/>
      <c r="O19" s="37">
        <v>10</v>
      </c>
      <c r="P19" s="41" t="s">
        <v>339</v>
      </c>
      <c r="Q19" s="37"/>
      <c r="R19" s="20"/>
      <c r="S19" s="20"/>
      <c r="T19" s="20"/>
      <c r="U19" s="20"/>
      <c r="V19" s="20"/>
      <c r="W19" s="20"/>
      <c r="X19" s="20"/>
    </row>
    <row r="20" spans="1:24" ht="14.4" x14ac:dyDescent="0.3">
      <c r="A20" s="28" t="s">
        <v>340</v>
      </c>
      <c r="K20" s="40"/>
      <c r="L20" s="65">
        <v>2.25</v>
      </c>
      <c r="M20" s="62" t="s">
        <v>411</v>
      </c>
      <c r="N20" s="46" t="s">
        <v>368</v>
      </c>
      <c r="O20" s="37"/>
      <c r="P20" s="41" t="s">
        <v>341</v>
      </c>
      <c r="Q20" s="37"/>
      <c r="R20" s="20"/>
      <c r="S20" s="20"/>
      <c r="T20" s="20"/>
      <c r="U20" s="20"/>
      <c r="V20" s="20"/>
      <c r="W20" s="20"/>
      <c r="X20" s="20"/>
    </row>
    <row r="21" spans="1:24" ht="14.4" x14ac:dyDescent="0.25">
      <c r="A21" s="118" t="s">
        <v>502</v>
      </c>
      <c r="B21" s="118"/>
      <c r="C21" s="118"/>
      <c r="D21" s="118"/>
      <c r="E21" s="118"/>
      <c r="F21" s="118"/>
      <c r="G21" s="118"/>
      <c r="H21" s="118"/>
      <c r="I21" s="118"/>
      <c r="K21" s="41" t="s">
        <v>457</v>
      </c>
      <c r="L21" s="65">
        <v>2.3333333333333299</v>
      </c>
      <c r="M21" s="62" t="s">
        <v>412</v>
      </c>
      <c r="N21" s="46" t="s">
        <v>371</v>
      </c>
      <c r="O21" s="37"/>
      <c r="P21" s="41" t="s">
        <v>342</v>
      </c>
      <c r="Q21" s="37"/>
      <c r="R21" s="20"/>
      <c r="S21" s="20"/>
      <c r="T21" s="20"/>
      <c r="U21" s="20"/>
      <c r="V21" s="20"/>
      <c r="W21" s="20"/>
      <c r="X21" s="20"/>
    </row>
    <row r="22" spans="1:24" ht="14.4" x14ac:dyDescent="0.25">
      <c r="A22" s="119"/>
      <c r="B22" s="119"/>
      <c r="C22" s="119"/>
      <c r="D22" s="119"/>
      <c r="E22" s="119"/>
      <c r="F22" s="119"/>
      <c r="G22" s="119"/>
      <c r="H22" s="119"/>
      <c r="I22" s="119"/>
      <c r="K22" s="41" t="s">
        <v>458</v>
      </c>
      <c r="L22" s="65">
        <v>2.5</v>
      </c>
      <c r="M22" s="62" t="s">
        <v>321</v>
      </c>
      <c r="N22" s="46" t="s">
        <v>313</v>
      </c>
      <c r="O22" s="37"/>
      <c r="P22" s="41" t="s">
        <v>343</v>
      </c>
      <c r="Q22" s="37"/>
      <c r="R22" s="20"/>
      <c r="S22" s="20"/>
      <c r="T22" s="20"/>
      <c r="U22" s="20"/>
      <c r="V22" s="20"/>
      <c r="W22" s="20"/>
      <c r="X22" s="20"/>
    </row>
    <row r="23" spans="1:24" ht="14.4" x14ac:dyDescent="0.25">
      <c r="A23" s="119" t="s">
        <v>492</v>
      </c>
      <c r="B23" s="119"/>
      <c r="C23" s="119"/>
      <c r="D23" s="119"/>
      <c r="E23" s="119"/>
      <c r="F23" s="119"/>
      <c r="G23" s="119"/>
      <c r="H23" s="119"/>
      <c r="I23" s="119"/>
      <c r="K23" s="41" t="s">
        <v>328</v>
      </c>
      <c r="L23" s="65">
        <v>2.6666666666666701</v>
      </c>
      <c r="M23" s="62" t="s">
        <v>404</v>
      </c>
      <c r="N23" s="46" t="s">
        <v>372</v>
      </c>
      <c r="O23" s="37"/>
      <c r="P23" s="41" t="s">
        <v>344</v>
      </c>
      <c r="Q23" s="37"/>
      <c r="R23" s="20"/>
      <c r="S23" s="20"/>
      <c r="T23" s="20"/>
      <c r="U23" s="20"/>
      <c r="V23" s="20"/>
      <c r="W23" s="20"/>
      <c r="X23" s="20"/>
    </row>
    <row r="24" spans="1:24" ht="14.4" x14ac:dyDescent="0.25">
      <c r="K24" s="41"/>
      <c r="L24" s="65">
        <v>2.75</v>
      </c>
      <c r="M24" s="62" t="s">
        <v>405</v>
      </c>
      <c r="N24" s="46" t="s">
        <v>318</v>
      </c>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3.25</v>
      </c>
      <c r="M25" s="62" t="s">
        <v>407</v>
      </c>
      <c r="N25" s="46" t="s">
        <v>322</v>
      </c>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3.3333333333333299</v>
      </c>
      <c r="M26" s="62" t="s">
        <v>406</v>
      </c>
      <c r="N26" s="46" t="s">
        <v>325</v>
      </c>
      <c r="O26" s="37"/>
      <c r="P26" s="41" t="s">
        <v>353</v>
      </c>
      <c r="Q26" s="37"/>
      <c r="R26" s="20"/>
      <c r="S26" s="20"/>
      <c r="T26" s="20"/>
      <c r="U26" s="20"/>
      <c r="V26" s="20"/>
      <c r="W26" s="20"/>
      <c r="X26" s="20"/>
    </row>
    <row r="27" spans="1:24" ht="14.4" x14ac:dyDescent="0.25">
      <c r="A27" s="31">
        <v>42057</v>
      </c>
      <c r="B27" s="32" t="s">
        <v>491</v>
      </c>
      <c r="C27" s="33">
        <f>SUM(I5-B27)*131.25/100</f>
        <v>0.16143750000000001</v>
      </c>
      <c r="D27" s="19"/>
      <c r="E27" s="33">
        <f>SUM(100*(I5-B27)/(I5-1)/100)</f>
        <v>0.9840000000000001</v>
      </c>
      <c r="F27" s="30" t="s">
        <v>305</v>
      </c>
      <c r="G27" s="123" t="s">
        <v>493</v>
      </c>
      <c r="H27" s="123"/>
      <c r="I27" s="123"/>
      <c r="K27" s="37"/>
      <c r="L27" s="65">
        <v>3.5</v>
      </c>
      <c r="M27" s="62" t="s">
        <v>409</v>
      </c>
      <c r="N27" s="46" t="s">
        <v>329</v>
      </c>
      <c r="O27" s="37"/>
      <c r="P27" s="41" t="s">
        <v>354</v>
      </c>
      <c r="Q27" s="37"/>
      <c r="R27" s="20"/>
      <c r="S27" s="20"/>
      <c r="T27" s="20"/>
      <c r="U27" s="20"/>
      <c r="V27" s="20"/>
      <c r="W27" s="20"/>
      <c r="X27" s="20"/>
    </row>
    <row r="28" spans="1:24" ht="14.4" x14ac:dyDescent="0.3">
      <c r="A28" s="31">
        <v>42057</v>
      </c>
      <c r="B28" s="32" t="s">
        <v>495</v>
      </c>
      <c r="C28" s="33" t="s">
        <v>496</v>
      </c>
      <c r="D28" s="19"/>
      <c r="E28" s="33"/>
      <c r="F28" s="30" t="s">
        <v>305</v>
      </c>
      <c r="G28" s="126" t="s">
        <v>494</v>
      </c>
      <c r="H28" s="126"/>
      <c r="I28" s="126"/>
      <c r="K28" s="37"/>
      <c r="L28" s="65">
        <v>3.6666666666666701</v>
      </c>
      <c r="M28" s="64" t="s">
        <v>420</v>
      </c>
      <c r="N28" s="46" t="s">
        <v>332</v>
      </c>
      <c r="O28" s="37"/>
      <c r="P28" s="41" t="s">
        <v>355</v>
      </c>
      <c r="Q28" s="37"/>
      <c r="R28" s="20"/>
      <c r="S28" s="20"/>
      <c r="T28" s="20"/>
      <c r="U28" s="20"/>
      <c r="V28" s="20"/>
      <c r="W28" s="20"/>
      <c r="X28" s="20"/>
    </row>
    <row r="29" spans="1:24" ht="14.4" x14ac:dyDescent="0.3">
      <c r="A29" s="22">
        <v>42098</v>
      </c>
      <c r="B29" s="32" t="s">
        <v>495</v>
      </c>
      <c r="C29" s="33"/>
      <c r="D29" s="19"/>
      <c r="E29" s="33"/>
      <c r="F29" s="30" t="s">
        <v>302</v>
      </c>
      <c r="G29" s="113" t="s">
        <v>498</v>
      </c>
      <c r="H29" s="113"/>
      <c r="I29" s="113"/>
      <c r="K29" s="37"/>
      <c r="L29" s="65">
        <v>3.75</v>
      </c>
      <c r="M29" s="63" t="s">
        <v>382</v>
      </c>
      <c r="N29" s="46" t="s">
        <v>370</v>
      </c>
      <c r="O29" s="37"/>
      <c r="P29" s="41" t="s">
        <v>356</v>
      </c>
      <c r="Q29" s="37"/>
      <c r="R29" s="20"/>
      <c r="S29" s="20"/>
      <c r="T29" s="20"/>
      <c r="U29" s="20"/>
      <c r="V29" s="20"/>
      <c r="W29" s="20"/>
      <c r="X29" s="20"/>
    </row>
    <row r="30" spans="1:24" x14ac:dyDescent="0.25">
      <c r="A30" s="21">
        <v>42324</v>
      </c>
      <c r="B30" s="32" t="s">
        <v>497</v>
      </c>
      <c r="C30" s="33"/>
      <c r="D30" s="19"/>
      <c r="E30" s="33"/>
      <c r="F30" s="30" t="s">
        <v>305</v>
      </c>
      <c r="G30" s="113" t="s">
        <v>499</v>
      </c>
      <c r="H30" s="113"/>
      <c r="I30" s="113"/>
      <c r="K30" s="37"/>
      <c r="L30" s="65">
        <v>4.125</v>
      </c>
      <c r="M30" s="47"/>
      <c r="N30" s="46" t="s">
        <v>337</v>
      </c>
      <c r="O30" s="37"/>
      <c r="P30" s="41" t="s">
        <v>357</v>
      </c>
      <c r="Q30" s="37"/>
      <c r="R30" s="20"/>
      <c r="S30" s="20"/>
      <c r="T30" s="20"/>
      <c r="U30" s="20"/>
      <c r="V30" s="20"/>
      <c r="W30" s="20"/>
      <c r="X30" s="20"/>
    </row>
    <row r="31" spans="1:24" x14ac:dyDescent="0.25">
      <c r="A31" s="21"/>
      <c r="B31" s="32"/>
      <c r="C31" s="33"/>
      <c r="D31" s="19"/>
      <c r="E31" s="33"/>
      <c r="F31" s="30"/>
      <c r="G31" s="124" t="s">
        <v>505</v>
      </c>
      <c r="H31" s="125"/>
      <c r="I31" s="125"/>
      <c r="K31" s="37"/>
      <c r="L31" s="65">
        <v>4.25</v>
      </c>
      <c r="M31" s="47"/>
      <c r="N31" s="46"/>
      <c r="O31" s="37"/>
      <c r="P31" s="41" t="s">
        <v>358</v>
      </c>
      <c r="Q31" s="37"/>
      <c r="R31" s="20"/>
      <c r="S31" s="20"/>
      <c r="T31" s="20"/>
      <c r="U31" s="20"/>
      <c r="V31" s="20"/>
      <c r="W31" s="20"/>
      <c r="X31" s="20"/>
    </row>
    <row r="32" spans="1:24" x14ac:dyDescent="0.25">
      <c r="A32" s="22"/>
      <c r="B32" s="32"/>
      <c r="C32" s="33"/>
      <c r="D32" s="19"/>
      <c r="E32" s="33"/>
      <c r="F32" s="30"/>
      <c r="G32" s="113" t="s">
        <v>500</v>
      </c>
      <c r="H32" s="113"/>
      <c r="I32" s="113"/>
      <c r="K32" s="37"/>
      <c r="L32" s="65">
        <v>4.3333333333333304</v>
      </c>
      <c r="M32" s="47"/>
      <c r="N32" s="37"/>
      <c r="O32" s="37"/>
      <c r="P32" s="41" t="s">
        <v>359</v>
      </c>
      <c r="Q32" s="37"/>
      <c r="R32" s="20"/>
      <c r="S32" s="20"/>
      <c r="T32" s="20"/>
      <c r="U32" s="20"/>
      <c r="V32" s="20"/>
      <c r="W32" s="20"/>
      <c r="X32" s="20"/>
    </row>
    <row r="33" spans="1:24" x14ac:dyDescent="0.25">
      <c r="A33" s="22">
        <v>42325</v>
      </c>
      <c r="B33" s="32" t="s">
        <v>497</v>
      </c>
      <c r="C33" s="33"/>
      <c r="D33" s="19"/>
      <c r="E33" s="33"/>
      <c r="F33" s="30"/>
      <c r="G33" s="113" t="s">
        <v>501</v>
      </c>
      <c r="H33" s="113"/>
      <c r="I33" s="113"/>
      <c r="K33" s="37"/>
      <c r="L33" s="65">
        <v>4.5</v>
      </c>
      <c r="M33" s="47"/>
      <c r="N33" s="37"/>
      <c r="O33" s="37"/>
      <c r="P33" s="41" t="s">
        <v>360</v>
      </c>
      <c r="Q33" s="37"/>
      <c r="R33" s="20"/>
      <c r="S33" s="20"/>
      <c r="T33" s="20"/>
      <c r="U33" s="20"/>
      <c r="V33" s="20"/>
      <c r="W33" s="20"/>
      <c r="X33" s="20"/>
    </row>
    <row r="34" spans="1:24" x14ac:dyDescent="0.25">
      <c r="A34" s="21"/>
      <c r="B34" s="32" t="s">
        <v>300</v>
      </c>
      <c r="C34" s="33"/>
      <c r="D34" s="19"/>
      <c r="E34" s="33"/>
      <c r="F34" s="30"/>
      <c r="G34" s="113"/>
      <c r="H34" s="113"/>
      <c r="I34" s="113"/>
      <c r="K34" s="37"/>
      <c r="L34" s="65">
        <v>4.6666666666666599</v>
      </c>
      <c r="M34" s="47"/>
      <c r="N34" s="37"/>
      <c r="O34" s="37"/>
      <c r="P34" s="41" t="s">
        <v>361</v>
      </c>
      <c r="Q34" s="37"/>
      <c r="R34" s="20"/>
      <c r="S34" s="20"/>
      <c r="T34" s="20"/>
      <c r="U34" s="20"/>
      <c r="V34" s="20"/>
      <c r="W34" s="20"/>
      <c r="X34" s="20"/>
    </row>
    <row r="35" spans="1:24" x14ac:dyDescent="0.25">
      <c r="A35" s="22"/>
      <c r="B35" s="32" t="s">
        <v>362</v>
      </c>
      <c r="C35" s="33"/>
      <c r="D35" s="19"/>
      <c r="E35" s="33"/>
      <c r="F35" s="30"/>
      <c r="G35" s="113"/>
      <c r="H35" s="113"/>
      <c r="I35" s="113"/>
      <c r="K35" s="37"/>
      <c r="L35" s="65">
        <v>4.75</v>
      </c>
      <c r="M35" s="47"/>
      <c r="N35" s="37"/>
      <c r="O35" s="37"/>
      <c r="P35" s="41"/>
      <c r="Q35" s="37"/>
      <c r="R35" s="20"/>
      <c r="S35" s="20"/>
      <c r="T35" s="20"/>
      <c r="U35" s="20"/>
      <c r="V35" s="20"/>
      <c r="W35" s="20"/>
      <c r="X35" s="20"/>
    </row>
    <row r="36" spans="1:24" x14ac:dyDescent="0.25">
      <c r="A36" s="22"/>
      <c r="B36" s="32" t="s">
        <v>300</v>
      </c>
      <c r="C36" s="33"/>
      <c r="D36" s="19"/>
      <c r="E36" s="33"/>
      <c r="F36" s="30"/>
      <c r="G36" s="113"/>
      <c r="H36" s="113"/>
      <c r="I36" s="113"/>
      <c r="K36" s="37"/>
      <c r="L36" s="65">
        <v>5.125</v>
      </c>
      <c r="M36" s="47"/>
      <c r="N36" s="37"/>
      <c r="O36" s="37"/>
      <c r="P36" s="41"/>
      <c r="Q36" s="37"/>
      <c r="R36" s="20"/>
      <c r="S36" s="20"/>
      <c r="T36" s="20"/>
      <c r="U36" s="20"/>
      <c r="V36" s="20"/>
      <c r="W36" s="20"/>
      <c r="X36" s="20"/>
    </row>
    <row r="37" spans="1:24" x14ac:dyDescent="0.25">
      <c r="A37" s="21"/>
      <c r="B37" s="32" t="s">
        <v>300</v>
      </c>
      <c r="C37" s="33"/>
      <c r="D37" s="19"/>
      <c r="E37" s="33"/>
      <c r="F37" s="30"/>
      <c r="G37" s="113"/>
      <c r="H37" s="113"/>
      <c r="I37" s="113"/>
      <c r="K37" s="37"/>
      <c r="L37" s="66">
        <v>5.25</v>
      </c>
      <c r="M37" s="47"/>
      <c r="N37" s="37"/>
      <c r="O37" s="37"/>
      <c r="P37" s="41"/>
      <c r="Q37" s="37"/>
      <c r="R37" s="20"/>
      <c r="S37" s="20"/>
      <c r="T37" s="20"/>
      <c r="U37" s="20"/>
      <c r="V37" s="20"/>
      <c r="W37" s="20"/>
      <c r="X37" s="20"/>
    </row>
    <row r="38" spans="1:24" x14ac:dyDescent="0.25">
      <c r="A38" s="21"/>
      <c r="B38" s="32" t="s">
        <v>300</v>
      </c>
      <c r="C38" s="33"/>
      <c r="D38" s="19"/>
      <c r="E38" s="33"/>
      <c r="F38" s="30"/>
      <c r="G38" s="118"/>
      <c r="H38" s="118"/>
      <c r="I38" s="118"/>
      <c r="K38" s="37"/>
      <c r="L38" s="66">
        <v>5.3333333333333304</v>
      </c>
      <c r="M38" s="47"/>
      <c r="N38" s="37"/>
      <c r="O38" s="37"/>
      <c r="P38" s="41"/>
      <c r="Q38" s="37"/>
      <c r="R38" s="20"/>
      <c r="S38" s="20"/>
      <c r="T38" s="20"/>
      <c r="U38" s="20"/>
      <c r="V38" s="20"/>
      <c r="W38" s="20"/>
      <c r="X38" s="20"/>
    </row>
    <row r="39" spans="1:24" x14ac:dyDescent="0.25">
      <c r="K39" s="37"/>
      <c r="L39" s="66">
        <v>5.5</v>
      </c>
      <c r="M39" s="48"/>
      <c r="N39" s="37"/>
      <c r="O39" s="37"/>
      <c r="P39" s="41"/>
      <c r="Q39" s="37"/>
      <c r="R39" s="20"/>
      <c r="S39" s="20"/>
      <c r="T39" s="20"/>
      <c r="U39" s="20"/>
      <c r="V39" s="20"/>
      <c r="W39" s="20"/>
      <c r="X39" s="20"/>
    </row>
    <row r="40" spans="1:24" ht="21" x14ac:dyDescent="0.4">
      <c r="A40" s="111" t="s">
        <v>363</v>
      </c>
      <c r="B40" s="111"/>
      <c r="C40" s="22">
        <v>42325</v>
      </c>
      <c r="E40" s="34" t="s">
        <v>364</v>
      </c>
      <c r="F40" s="18">
        <v>1.0900000000000001</v>
      </c>
      <c r="G40" s="23" t="s">
        <v>365</v>
      </c>
      <c r="H40" s="35">
        <f>SUM((1.15-F40)*131.25/100)</f>
        <v>7.8749999999999779E-2</v>
      </c>
      <c r="I40" s="14" t="s">
        <v>300</v>
      </c>
      <c r="K40" s="37"/>
      <c r="L40" s="66">
        <v>5.6666666666666599</v>
      </c>
      <c r="M40" s="43"/>
      <c r="N40" s="37"/>
      <c r="O40" s="37"/>
      <c r="P40" s="41"/>
      <c r="Q40" s="37"/>
      <c r="R40" s="20"/>
      <c r="S40" s="20"/>
      <c r="T40" s="20"/>
      <c r="U40" s="20"/>
      <c r="V40" s="20"/>
      <c r="W40" s="20"/>
      <c r="X40" s="20"/>
    </row>
    <row r="41" spans="1:24" x14ac:dyDescent="0.25">
      <c r="E41" s="111"/>
      <c r="F41" s="111"/>
      <c r="G41" s="111"/>
      <c r="K41" s="37"/>
      <c r="L41" s="66">
        <v>5.75</v>
      </c>
      <c r="M41" s="43"/>
      <c r="N41" s="37"/>
      <c r="O41" s="37"/>
      <c r="P41" s="41"/>
      <c r="Q41" s="37"/>
      <c r="R41" s="20"/>
      <c r="S41" s="20"/>
      <c r="T41" s="20"/>
      <c r="U41" s="20"/>
      <c r="V41" s="20"/>
      <c r="W41" s="20"/>
      <c r="X41" s="20"/>
    </row>
    <row r="42" spans="1:24" x14ac:dyDescent="0.25">
      <c r="E42" s="112" t="s">
        <v>366</v>
      </c>
      <c r="F42" s="112"/>
      <c r="G42" s="121"/>
      <c r="H42" s="36">
        <f>SUM(100*(I5-F40)/(I5-1)/100)</f>
        <v>0.27999999999999936</v>
      </c>
      <c r="K42" s="37"/>
      <c r="L42" s="66">
        <v>6</v>
      </c>
      <c r="M42" s="43"/>
      <c r="N42" s="37"/>
      <c r="O42" s="37"/>
      <c r="P42" s="41"/>
      <c r="Q42" s="37"/>
      <c r="R42" s="20"/>
      <c r="S42" s="20"/>
      <c r="T42" s="20"/>
      <c r="U42" s="20"/>
      <c r="V42" s="20"/>
      <c r="W42" s="20"/>
      <c r="X42" s="20"/>
    </row>
    <row r="43" spans="1:24" x14ac:dyDescent="0.25">
      <c r="A43" s="111" t="s">
        <v>459</v>
      </c>
      <c r="B43" s="111"/>
      <c r="C43" s="122" t="s">
        <v>457</v>
      </c>
      <c r="D43" s="122"/>
      <c r="E43" s="122"/>
      <c r="K43" s="37"/>
      <c r="L43" s="66">
        <v>6.125</v>
      </c>
      <c r="M43" s="43"/>
      <c r="N43" s="37"/>
      <c r="O43" s="37"/>
      <c r="P43" s="41"/>
      <c r="Q43" s="37"/>
      <c r="R43" s="20"/>
      <c r="S43" s="20"/>
      <c r="T43" s="20"/>
      <c r="U43" s="20"/>
      <c r="V43" s="20"/>
      <c r="W43" s="20"/>
      <c r="X43" s="20"/>
    </row>
    <row r="44" spans="1:24" x14ac:dyDescent="0.25">
      <c r="A44" s="14" t="s">
        <v>367</v>
      </c>
      <c r="K44" s="37"/>
      <c r="L44" s="66">
        <v>6.25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6.3333333333333304</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6.6666666666666599</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6.75</v>
      </c>
      <c r="M48" s="43"/>
      <c r="N48" s="37"/>
      <c r="O48" s="37"/>
      <c r="P48" s="42"/>
      <c r="Q48" s="37"/>
      <c r="R48" s="20"/>
      <c r="S48" s="20"/>
      <c r="T48" s="20"/>
      <c r="U48" s="20"/>
      <c r="V48" s="20"/>
      <c r="W48" s="20"/>
      <c r="X48" s="20"/>
    </row>
    <row r="49" spans="11:24" x14ac:dyDescent="0.25">
      <c r="K49" s="37"/>
      <c r="L49" s="66">
        <v>7</v>
      </c>
      <c r="M49" s="43"/>
      <c r="N49" s="37"/>
      <c r="O49" s="37"/>
      <c r="P49" s="37"/>
      <c r="Q49" s="37"/>
      <c r="R49" s="20"/>
      <c r="S49" s="20"/>
      <c r="T49" s="20"/>
      <c r="U49" s="20"/>
      <c r="V49" s="20"/>
      <c r="W49" s="20"/>
      <c r="X49" s="20"/>
    </row>
    <row r="50" spans="11:24" x14ac:dyDescent="0.25">
      <c r="K50" s="37"/>
      <c r="L50" s="66">
        <v>7.125</v>
      </c>
      <c r="M50" s="43"/>
      <c r="N50" s="37"/>
      <c r="O50" s="37"/>
      <c r="P50" s="37"/>
      <c r="Q50" s="37"/>
      <c r="R50" s="20"/>
      <c r="S50" s="20"/>
      <c r="T50" s="20"/>
      <c r="U50" s="20"/>
      <c r="V50" s="20"/>
      <c r="W50" s="20"/>
      <c r="X50" s="20"/>
    </row>
    <row r="51" spans="11:24" x14ac:dyDescent="0.25">
      <c r="K51" s="37"/>
      <c r="L51" s="66">
        <v>7.25</v>
      </c>
      <c r="M51" s="43"/>
      <c r="N51" s="37"/>
      <c r="O51" s="37"/>
      <c r="P51" s="37"/>
      <c r="Q51" s="37"/>
      <c r="R51" s="20"/>
      <c r="S51" s="20"/>
      <c r="T51" s="20"/>
      <c r="U51" s="20"/>
      <c r="V51" s="20"/>
      <c r="W51" s="20"/>
      <c r="X51" s="20"/>
    </row>
    <row r="52" spans="11:24" x14ac:dyDescent="0.25">
      <c r="K52" s="37"/>
      <c r="L52" s="66">
        <v>7.3333333333333304</v>
      </c>
      <c r="M52" s="43"/>
      <c r="N52" s="37"/>
      <c r="O52" s="37"/>
      <c r="P52" s="37"/>
      <c r="Q52" s="37"/>
      <c r="R52" s="20"/>
      <c r="S52" s="20"/>
      <c r="T52" s="20"/>
      <c r="U52" s="20"/>
      <c r="V52" s="20"/>
      <c r="W52" s="20"/>
      <c r="X52" s="20"/>
    </row>
    <row r="53" spans="11:24" x14ac:dyDescent="0.25">
      <c r="K53" s="37"/>
      <c r="L53" s="66">
        <v>7.5</v>
      </c>
      <c r="M53" s="43"/>
      <c r="N53" s="37"/>
      <c r="O53" s="37"/>
      <c r="P53" s="37"/>
      <c r="Q53" s="37"/>
      <c r="R53" s="20"/>
      <c r="S53" s="20"/>
      <c r="T53" s="20"/>
      <c r="U53" s="20"/>
      <c r="V53" s="20"/>
      <c r="W53" s="20"/>
      <c r="X53" s="20"/>
    </row>
    <row r="54" spans="11:24" x14ac:dyDescent="0.25">
      <c r="K54" s="37"/>
      <c r="L54" s="66">
        <v>7.6666666666666599</v>
      </c>
      <c r="M54" s="43"/>
      <c r="N54" s="37"/>
      <c r="O54" s="37"/>
      <c r="P54" s="37"/>
      <c r="Q54" s="37"/>
      <c r="R54" s="20"/>
      <c r="S54" s="20"/>
      <c r="T54" s="20"/>
      <c r="U54" s="20"/>
      <c r="V54" s="20"/>
      <c r="W54" s="20"/>
      <c r="X54" s="20"/>
    </row>
    <row r="55" spans="11:24" x14ac:dyDescent="0.25">
      <c r="K55" s="37"/>
      <c r="L55" s="66">
        <v>7.75</v>
      </c>
      <c r="M55" s="43"/>
      <c r="N55" s="37"/>
      <c r="O55" s="37"/>
      <c r="P55" s="37"/>
      <c r="Q55" s="37"/>
      <c r="R55" s="20"/>
      <c r="S55" s="20"/>
      <c r="T55" s="20"/>
      <c r="U55" s="20"/>
      <c r="V55" s="20"/>
      <c r="W55" s="20"/>
      <c r="X55" s="20"/>
    </row>
    <row r="56" spans="11:24" x14ac:dyDescent="0.25">
      <c r="K56" s="37"/>
      <c r="L56" s="66">
        <v>8</v>
      </c>
      <c r="M56" s="43"/>
      <c r="N56" s="37"/>
      <c r="O56" s="37"/>
      <c r="P56" s="37"/>
      <c r="Q56" s="37"/>
      <c r="R56" s="20"/>
      <c r="S56" s="20"/>
      <c r="T56" s="20"/>
      <c r="U56" s="20"/>
      <c r="V56" s="20"/>
      <c r="W56" s="20"/>
      <c r="X56" s="20"/>
    </row>
    <row r="57" spans="11:24" x14ac:dyDescent="0.25">
      <c r="K57" s="37"/>
      <c r="L57" s="66">
        <v>8.125</v>
      </c>
      <c r="M57" s="43"/>
      <c r="N57" s="37"/>
      <c r="O57" s="37"/>
      <c r="P57" s="37"/>
      <c r="Q57" s="37"/>
      <c r="R57" s="20"/>
      <c r="S57" s="20"/>
      <c r="T57" s="20"/>
      <c r="U57" s="20"/>
      <c r="V57" s="20"/>
      <c r="W57" s="20"/>
      <c r="X57" s="20"/>
    </row>
    <row r="58" spans="11:24" x14ac:dyDescent="0.25">
      <c r="K58" s="37"/>
      <c r="L58" s="66">
        <v>8.25</v>
      </c>
      <c r="M58" s="43"/>
      <c r="N58" s="37"/>
      <c r="O58" s="37"/>
      <c r="P58" s="37"/>
      <c r="Q58" s="37"/>
      <c r="R58" s="20"/>
      <c r="S58" s="20"/>
      <c r="T58" s="20"/>
      <c r="U58" s="20"/>
      <c r="V58" s="20"/>
      <c r="W58" s="20"/>
      <c r="X58" s="20"/>
    </row>
    <row r="59" spans="11:24" x14ac:dyDescent="0.25">
      <c r="K59" s="37"/>
      <c r="L59" s="66">
        <v>8.3333333333333304</v>
      </c>
      <c r="M59" s="43"/>
      <c r="N59" s="37"/>
      <c r="O59" s="37"/>
      <c r="P59" s="37"/>
      <c r="Q59" s="37"/>
      <c r="R59" s="20"/>
      <c r="S59" s="20"/>
      <c r="T59" s="20"/>
      <c r="U59" s="20"/>
      <c r="V59" s="20"/>
      <c r="W59" s="20"/>
      <c r="X59" s="20"/>
    </row>
    <row r="60" spans="11:24" x14ac:dyDescent="0.25">
      <c r="K60" s="37"/>
      <c r="L60" s="66">
        <v>8.5</v>
      </c>
      <c r="M60" s="43"/>
      <c r="N60" s="37"/>
      <c r="O60" s="37"/>
      <c r="P60" s="37"/>
      <c r="Q60" s="37"/>
      <c r="R60" s="20"/>
      <c r="S60" s="20"/>
      <c r="T60" s="20"/>
      <c r="U60" s="20"/>
      <c r="V60" s="20"/>
      <c r="W60" s="20"/>
      <c r="X60" s="20"/>
    </row>
    <row r="61" spans="11:24" x14ac:dyDescent="0.25">
      <c r="K61" s="37"/>
      <c r="L61" s="66">
        <v>8.6666666666666607</v>
      </c>
      <c r="M61" s="43"/>
      <c r="N61" s="37"/>
      <c r="O61" s="37"/>
      <c r="P61" s="37"/>
      <c r="Q61" s="37"/>
      <c r="R61" s="20"/>
      <c r="S61" s="20"/>
      <c r="T61" s="20"/>
      <c r="U61" s="20"/>
      <c r="V61" s="20"/>
      <c r="W61" s="20"/>
      <c r="X61" s="20"/>
    </row>
    <row r="62" spans="11:24" x14ac:dyDescent="0.25">
      <c r="K62" s="37"/>
      <c r="L62" s="66">
        <v>8.75</v>
      </c>
      <c r="M62" s="43"/>
      <c r="N62" s="37"/>
      <c r="O62" s="37"/>
      <c r="P62" s="37"/>
      <c r="Q62" s="37"/>
      <c r="R62" s="20"/>
      <c r="S62" s="20"/>
      <c r="T62" s="20"/>
      <c r="U62" s="20"/>
      <c r="V62" s="20"/>
      <c r="W62" s="20"/>
      <c r="X62" s="20"/>
    </row>
    <row r="63" spans="11:24" x14ac:dyDescent="0.25">
      <c r="K63" s="37"/>
      <c r="L63" s="66">
        <v>9</v>
      </c>
      <c r="M63" s="43"/>
      <c r="N63" s="37"/>
      <c r="O63" s="37"/>
      <c r="P63" s="37"/>
      <c r="Q63" s="37"/>
      <c r="R63" s="20"/>
      <c r="S63" s="20"/>
      <c r="T63" s="20"/>
      <c r="U63" s="20"/>
      <c r="V63" s="20"/>
      <c r="W63" s="20"/>
      <c r="X63" s="20"/>
    </row>
    <row r="64" spans="11:24" x14ac:dyDescent="0.25">
      <c r="K64" s="37"/>
      <c r="L64" s="66">
        <v>9.125</v>
      </c>
      <c r="M64" s="43"/>
      <c r="N64" s="37"/>
      <c r="O64" s="37"/>
      <c r="P64" s="37"/>
      <c r="Q64" s="37"/>
      <c r="R64" s="20"/>
      <c r="S64" s="20"/>
      <c r="T64" s="20"/>
      <c r="U64" s="20"/>
      <c r="V64" s="20"/>
      <c r="W64" s="20"/>
      <c r="X64" s="20"/>
    </row>
    <row r="65" spans="11:24" x14ac:dyDescent="0.25">
      <c r="K65" s="37"/>
      <c r="L65" s="66">
        <v>9.25</v>
      </c>
      <c r="M65" s="43"/>
      <c r="N65" s="37"/>
      <c r="O65" s="37"/>
      <c r="P65" s="37"/>
      <c r="Q65" s="37"/>
      <c r="R65" s="20"/>
      <c r="S65" s="20"/>
      <c r="T65" s="20"/>
      <c r="U65" s="20"/>
      <c r="V65" s="20"/>
      <c r="W65" s="20"/>
      <c r="X65" s="20"/>
    </row>
    <row r="66" spans="11:24" x14ac:dyDescent="0.25">
      <c r="K66" s="37"/>
      <c r="L66" s="66">
        <v>9.3333333333333304</v>
      </c>
      <c r="M66" s="43"/>
      <c r="N66" s="37"/>
      <c r="O66" s="37"/>
      <c r="P66" s="37"/>
      <c r="Q66" s="37"/>
      <c r="R66" s="20"/>
      <c r="S66" s="20"/>
      <c r="T66" s="20"/>
      <c r="U66" s="20"/>
      <c r="V66" s="20"/>
      <c r="W66" s="20"/>
      <c r="X66" s="20"/>
    </row>
    <row r="67" spans="11:24" x14ac:dyDescent="0.25">
      <c r="K67" s="37"/>
      <c r="L67" s="66">
        <v>9.5</v>
      </c>
      <c r="M67" s="43"/>
      <c r="N67" s="37"/>
      <c r="O67" s="37"/>
      <c r="P67" s="37"/>
      <c r="Q67" s="37"/>
      <c r="R67" s="20"/>
      <c r="S67" s="20"/>
      <c r="T67" s="20"/>
      <c r="U67" s="20"/>
      <c r="V67" s="20"/>
      <c r="W67" s="20"/>
      <c r="X67" s="20"/>
    </row>
    <row r="68" spans="11:24" x14ac:dyDescent="0.25">
      <c r="K68" s="37"/>
      <c r="L68" s="66">
        <v>9.6666666666666607</v>
      </c>
      <c r="M68" s="43"/>
      <c r="N68" s="37"/>
      <c r="O68" s="37"/>
      <c r="P68" s="37"/>
      <c r="Q68" s="37"/>
      <c r="R68" s="20"/>
      <c r="S68" s="20"/>
      <c r="T68" s="20"/>
      <c r="U68" s="20"/>
      <c r="V68" s="20"/>
      <c r="W68" s="20"/>
      <c r="X68" s="20"/>
    </row>
    <row r="69" spans="11:24" x14ac:dyDescent="0.25">
      <c r="K69" s="37"/>
      <c r="L69" s="66">
        <v>9.75</v>
      </c>
      <c r="M69" s="43"/>
      <c r="N69" s="37"/>
      <c r="O69" s="37"/>
      <c r="P69" s="37"/>
      <c r="Q69" s="37"/>
      <c r="R69" s="20"/>
      <c r="S69" s="20"/>
      <c r="T69" s="20"/>
      <c r="U69" s="20"/>
      <c r="V69" s="20"/>
      <c r="W69" s="20"/>
      <c r="X69" s="20"/>
    </row>
    <row r="70" spans="11:24" x14ac:dyDescent="0.25">
      <c r="K70" s="37"/>
      <c r="L70" s="66">
        <v>10</v>
      </c>
      <c r="M70" s="43"/>
      <c r="N70" s="37"/>
      <c r="O70" s="37"/>
      <c r="P70" s="37"/>
      <c r="Q70" s="37"/>
      <c r="R70" s="20"/>
      <c r="S70" s="20"/>
      <c r="T70" s="20"/>
      <c r="U70" s="20"/>
      <c r="V70" s="20"/>
      <c r="W70" s="20"/>
      <c r="X70" s="20"/>
    </row>
    <row r="71" spans="11:24" x14ac:dyDescent="0.25">
      <c r="K71" s="37"/>
      <c r="L71" s="66">
        <v>10.125</v>
      </c>
      <c r="M71" s="43"/>
      <c r="N71" s="37"/>
      <c r="O71" s="37"/>
      <c r="P71" s="37"/>
      <c r="Q71" s="37"/>
      <c r="R71" s="20"/>
      <c r="S71" s="20"/>
      <c r="T71" s="20"/>
      <c r="U71" s="20"/>
      <c r="V71" s="20"/>
      <c r="W71" s="20"/>
      <c r="X71" s="20"/>
    </row>
    <row r="72" spans="11:24" x14ac:dyDescent="0.25">
      <c r="K72" s="37"/>
      <c r="L72" s="66">
        <v>10.25</v>
      </c>
      <c r="M72" s="43"/>
      <c r="N72" s="37"/>
      <c r="O72" s="37"/>
      <c r="P72" s="37"/>
      <c r="Q72" s="37"/>
      <c r="R72" s="20"/>
      <c r="S72" s="20"/>
      <c r="T72" s="20"/>
      <c r="U72" s="20"/>
      <c r="V72" s="20"/>
      <c r="W72" s="20"/>
      <c r="X72" s="20"/>
    </row>
    <row r="73" spans="11:24" x14ac:dyDescent="0.25">
      <c r="K73" s="37"/>
      <c r="L73" s="66">
        <v>10.3333333333333</v>
      </c>
      <c r="M73" s="43"/>
      <c r="N73" s="37"/>
      <c r="O73" s="37"/>
      <c r="P73" s="37"/>
      <c r="Q73" s="37"/>
      <c r="R73" s="20"/>
      <c r="S73" s="20"/>
      <c r="T73" s="20"/>
      <c r="U73" s="20"/>
      <c r="V73" s="20"/>
      <c r="W73" s="20"/>
      <c r="X73" s="20"/>
    </row>
    <row r="74" spans="11:24" x14ac:dyDescent="0.25">
      <c r="K74" s="37"/>
      <c r="L74" s="66">
        <v>10.5</v>
      </c>
      <c r="M74" s="43"/>
      <c r="N74" s="37"/>
      <c r="O74" s="37"/>
      <c r="P74" s="37"/>
      <c r="Q74" s="37"/>
      <c r="R74" s="20"/>
      <c r="S74" s="20"/>
      <c r="T74" s="20"/>
      <c r="U74" s="20"/>
      <c r="V74" s="20"/>
      <c r="W74" s="20"/>
      <c r="X74" s="20"/>
    </row>
    <row r="75" spans="11:24" x14ac:dyDescent="0.25">
      <c r="K75" s="37"/>
      <c r="L75" s="66">
        <v>10.6666666666666</v>
      </c>
      <c r="M75" s="43"/>
      <c r="N75" s="37"/>
      <c r="O75" s="37"/>
      <c r="P75" s="37"/>
      <c r="Q75" s="37"/>
      <c r="R75" s="20"/>
      <c r="S75" s="20"/>
      <c r="T75" s="20"/>
      <c r="U75" s="20"/>
      <c r="V75" s="20"/>
      <c r="W75" s="20"/>
      <c r="X75" s="20"/>
    </row>
    <row r="76" spans="11:24" x14ac:dyDescent="0.25">
      <c r="K76" s="37"/>
      <c r="L76" s="66">
        <v>10.75</v>
      </c>
      <c r="M76" s="43"/>
      <c r="N76" s="37"/>
      <c r="O76" s="37"/>
      <c r="P76" s="37"/>
      <c r="Q76" s="37"/>
      <c r="R76" s="20"/>
      <c r="S76" s="20"/>
      <c r="T76" s="20"/>
      <c r="U76" s="20"/>
      <c r="V76" s="20"/>
      <c r="W76" s="20"/>
      <c r="X76" s="20"/>
    </row>
    <row r="77" spans="11:24" x14ac:dyDescent="0.25">
      <c r="K77" s="37"/>
      <c r="L77" s="66">
        <v>11</v>
      </c>
      <c r="M77" s="43"/>
      <c r="N77" s="37"/>
      <c r="O77" s="37"/>
      <c r="P77" s="37"/>
      <c r="Q77" s="37"/>
      <c r="R77" s="20"/>
      <c r="S77" s="20"/>
      <c r="T77" s="20"/>
      <c r="U77" s="20"/>
      <c r="V77" s="20"/>
      <c r="W77" s="20"/>
      <c r="X77" s="20"/>
    </row>
    <row r="78" spans="11:24" x14ac:dyDescent="0.25">
      <c r="K78" s="37"/>
      <c r="L78" s="66">
        <v>12</v>
      </c>
      <c r="M78" s="43"/>
      <c r="N78" s="37"/>
      <c r="O78" s="37"/>
      <c r="P78" s="37"/>
      <c r="Q78" s="37"/>
      <c r="R78" s="20"/>
      <c r="S78" s="20"/>
      <c r="T78" s="20"/>
      <c r="U78" s="20"/>
      <c r="V78" s="20"/>
      <c r="W78" s="20"/>
      <c r="X78" s="20"/>
    </row>
    <row r="79" spans="11:24" x14ac:dyDescent="0.25">
      <c r="K79" s="37"/>
      <c r="L79" s="66">
        <v>13</v>
      </c>
      <c r="M79" s="43"/>
      <c r="N79" s="37"/>
      <c r="O79" s="37"/>
      <c r="P79" s="37"/>
      <c r="Q79" s="37"/>
      <c r="R79" s="20"/>
      <c r="S79" s="20"/>
      <c r="T79" s="20"/>
      <c r="U79" s="20"/>
      <c r="V79" s="20"/>
      <c r="W79" s="20"/>
      <c r="X79" s="20"/>
    </row>
    <row r="80" spans="11:24" x14ac:dyDescent="0.25">
      <c r="K80" s="37"/>
      <c r="L80" s="66">
        <v>14</v>
      </c>
      <c r="M80" s="43"/>
      <c r="N80" s="37"/>
      <c r="O80" s="37"/>
      <c r="P80" s="37"/>
      <c r="Q80" s="37"/>
      <c r="R80" s="20"/>
      <c r="S80" s="20"/>
      <c r="T80" s="20"/>
      <c r="U80" s="20"/>
      <c r="V80" s="20"/>
      <c r="W80" s="20"/>
      <c r="X80" s="20"/>
    </row>
    <row r="81" spans="11:24" x14ac:dyDescent="0.25">
      <c r="K81" s="37"/>
      <c r="L81" s="66">
        <v>15</v>
      </c>
      <c r="M81" s="43"/>
      <c r="N81" s="37"/>
      <c r="O81" s="37"/>
      <c r="P81" s="37"/>
      <c r="Q81" s="37"/>
      <c r="R81" s="20"/>
      <c r="S81" s="20"/>
      <c r="T81" s="20"/>
      <c r="U81" s="20"/>
      <c r="V81" s="20"/>
      <c r="W81" s="20"/>
      <c r="X81" s="20"/>
    </row>
    <row r="82" spans="11:24" x14ac:dyDescent="0.25">
      <c r="K82" s="37"/>
      <c r="L82" s="66">
        <v>16</v>
      </c>
      <c r="M82" s="43"/>
      <c r="N82" s="37"/>
      <c r="O82" s="37"/>
      <c r="P82" s="37"/>
      <c r="Q82" s="37"/>
      <c r="R82" s="20"/>
      <c r="S82" s="20"/>
      <c r="T82" s="20"/>
      <c r="U82" s="20"/>
      <c r="V82" s="20"/>
      <c r="W82" s="20"/>
      <c r="X82" s="20"/>
    </row>
    <row r="83" spans="11:24" x14ac:dyDescent="0.25">
      <c r="K83" s="37"/>
      <c r="L83" s="66">
        <v>17</v>
      </c>
      <c r="M83" s="43"/>
      <c r="N83" s="37"/>
      <c r="O83" s="37"/>
      <c r="P83" s="37"/>
      <c r="Q83" s="37"/>
      <c r="R83" s="20"/>
      <c r="S83" s="20"/>
      <c r="T83" s="20"/>
      <c r="U83" s="20"/>
      <c r="V83" s="20"/>
      <c r="W83" s="20"/>
      <c r="X83" s="20"/>
    </row>
    <row r="84" spans="11:24" x14ac:dyDescent="0.25">
      <c r="K84" s="37"/>
      <c r="L84" s="66">
        <v>18</v>
      </c>
      <c r="M84" s="43"/>
      <c r="N84" s="37"/>
      <c r="O84" s="37"/>
      <c r="P84" s="37"/>
      <c r="Q84" s="37"/>
      <c r="R84" s="20"/>
      <c r="S84" s="20"/>
      <c r="T84" s="20"/>
      <c r="U84" s="20"/>
      <c r="V84" s="20"/>
      <c r="W84" s="20"/>
      <c r="X84" s="20"/>
    </row>
    <row r="85" spans="11:24" x14ac:dyDescent="0.25">
      <c r="K85" s="37"/>
      <c r="L85" s="66">
        <v>19</v>
      </c>
      <c r="M85" s="43"/>
      <c r="N85" s="37"/>
      <c r="O85" s="37"/>
      <c r="P85" s="37"/>
      <c r="Q85" s="37"/>
      <c r="R85" s="20"/>
      <c r="S85" s="20"/>
      <c r="T85" s="20"/>
      <c r="U85" s="20"/>
      <c r="V85" s="20"/>
      <c r="W85" s="20"/>
      <c r="X85" s="20"/>
    </row>
    <row r="86" spans="11:24" x14ac:dyDescent="0.25">
      <c r="K86" s="37"/>
      <c r="L86" s="66">
        <v>20</v>
      </c>
      <c r="M86" s="43"/>
      <c r="N86" s="37"/>
      <c r="O86" s="37"/>
      <c r="P86" s="37"/>
      <c r="Q86" s="37"/>
      <c r="R86" s="20"/>
      <c r="S86" s="20"/>
      <c r="T86" s="20"/>
      <c r="U86" s="20"/>
      <c r="V86" s="20"/>
      <c r="W86" s="20"/>
      <c r="X86" s="20"/>
    </row>
    <row r="87" spans="11:24" x14ac:dyDescent="0.25">
      <c r="K87" s="37"/>
      <c r="L87" s="66">
        <v>25</v>
      </c>
      <c r="M87" s="43"/>
      <c r="N87" s="37"/>
      <c r="O87" s="37"/>
      <c r="P87" s="37"/>
      <c r="Q87" s="37"/>
      <c r="R87" s="20"/>
      <c r="S87" s="20"/>
      <c r="T87" s="20"/>
      <c r="U87" s="20"/>
      <c r="V87" s="20"/>
      <c r="W87" s="20"/>
      <c r="X87" s="20"/>
    </row>
    <row r="88" spans="11:24" x14ac:dyDescent="0.25">
      <c r="K88" s="37"/>
      <c r="L88" s="66">
        <v>28</v>
      </c>
      <c r="M88" s="43"/>
      <c r="N88" s="37"/>
      <c r="O88" s="37"/>
      <c r="P88" s="37"/>
      <c r="Q88" s="37"/>
      <c r="R88" s="20"/>
      <c r="S88" s="20"/>
      <c r="T88" s="20"/>
      <c r="U88" s="20"/>
      <c r="V88" s="20"/>
      <c r="W88" s="20"/>
      <c r="X88" s="20"/>
    </row>
    <row r="89" spans="11:24" x14ac:dyDescent="0.25">
      <c r="K89" s="37"/>
      <c r="L89" s="66">
        <v>30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61">
    <mergeCell ref="A48:I48"/>
    <mergeCell ref="C12:H12"/>
    <mergeCell ref="E42:G42"/>
    <mergeCell ref="A43:B43"/>
    <mergeCell ref="C43:E43"/>
    <mergeCell ref="A45:I45"/>
    <mergeCell ref="A46:I46"/>
    <mergeCell ref="A47:I47"/>
    <mergeCell ref="G35:I35"/>
    <mergeCell ref="G36:I36"/>
    <mergeCell ref="G37:I37"/>
    <mergeCell ref="G38:I38"/>
    <mergeCell ref="A40:B40"/>
    <mergeCell ref="E41:G41"/>
    <mergeCell ref="G29:I29"/>
    <mergeCell ref="G30:I30"/>
    <mergeCell ref="G31:I31"/>
    <mergeCell ref="G32:I32"/>
    <mergeCell ref="G33:I33"/>
    <mergeCell ref="G34:I34"/>
    <mergeCell ref="A22:I22"/>
    <mergeCell ref="A23:I23"/>
    <mergeCell ref="G25:I25"/>
    <mergeCell ref="G26:I26"/>
    <mergeCell ref="G27:I27"/>
    <mergeCell ref="G28:I28"/>
    <mergeCell ref="A21:I21"/>
    <mergeCell ref="C13:E13"/>
    <mergeCell ref="C14:E14"/>
    <mergeCell ref="C15:E15"/>
    <mergeCell ref="F15:G15"/>
    <mergeCell ref="H15:I15"/>
    <mergeCell ref="C16:E16"/>
    <mergeCell ref="C17:E17"/>
    <mergeCell ref="F17:G17"/>
    <mergeCell ref="C18:E18"/>
    <mergeCell ref="F18:G18"/>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dataValidations count="18">
    <dataValidation type="list" showInputMessage="1" showErrorMessage="1" sqref="H3">
      <formula1>$M$1:$M$39</formula1>
    </dataValidation>
    <dataValidation type="list" allowBlank="1" showInputMessage="1" showErrorMessage="1" sqref="B4:B18">
      <formula1>$N$1:$N$16</formula1>
    </dataValidation>
    <dataValidation type="list" allowBlank="1" showInputMessage="1" showErrorMessage="1" sqref="H15:I15">
      <formula1>$P$1:$P$48</formula1>
    </dataValidation>
    <dataValidation type="list" allowBlank="1" showInputMessage="1" showErrorMessage="1" sqref="A10">
      <formula1>$L$1:$L$97</formula1>
    </dataValidation>
    <dataValidation type="list" allowBlank="1" showInputMessage="1" showErrorMessage="1" sqref="H3">
      <formula1>$M$1:$M$17</formula1>
    </dataValidation>
    <dataValidation type="list" allowBlank="1" showInputMessage="1" showErrorMessage="1" sqref="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IU26:IU38">
      <formula1>$K$8:$K$10</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B983044:WVB983058 IP4:IP18 A11:A18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A4:A8">
      <formula1>$L$6:$L$89</formula1>
    </dataValidation>
    <dataValidation type="list" allowBlank="1" showInputMessage="1" showErrorMessage="1" sqref="F26:F38">
      <formula1>$K$5:$K$8</formula1>
    </dataValidation>
    <dataValidation type="list" allowBlank="1" showInputMessage="1" showErrorMessage="1" sqref="H4">
      <formula1>$K$10:$K$16</formula1>
    </dataValidation>
    <dataValidation type="list" allowBlank="1" showInputMessage="1" showErrorMessage="1" sqref="C43:E43">
      <formula1>$K$20:$K$25</formula1>
    </dataValidation>
    <dataValidation type="list" allowBlank="1" showInputMessage="1" showErrorMessage="1" sqref="A9">
      <formula1>$L$1:$L$89</formula1>
    </dataValidation>
  </dataValidations>
  <pageMargins left="0.7" right="0.7" top="0.75" bottom="0.5" header="0" footer="0.05"/>
  <pageSetup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5"/>
  <sheetViews>
    <sheetView view="pageBreakPreview" topLeftCell="A6" zoomScale="60" zoomScaleNormal="100" workbookViewId="0">
      <selection activeCell="A2" sqref="A2:D2"/>
    </sheetView>
  </sheetViews>
  <sheetFormatPr defaultRowHeight="14.4" x14ac:dyDescent="0.3"/>
  <cols>
    <col min="1" max="1" width="32.21875" customWidth="1"/>
    <col min="2" max="2" width="36" customWidth="1"/>
    <col min="3" max="3" width="31.21875" customWidth="1"/>
    <col min="4" max="4" width="28.44140625" customWidth="1"/>
  </cols>
  <sheetData>
    <row r="1" spans="1:4" ht="25.8" customHeight="1" x14ac:dyDescent="0.3">
      <c r="A1" s="105" t="s">
        <v>174</v>
      </c>
      <c r="B1" s="105"/>
      <c r="C1" s="105"/>
      <c r="D1" s="105"/>
    </row>
    <row r="2" spans="1:4" ht="26.4" customHeight="1" x14ac:dyDescent="0.3">
      <c r="A2" s="12" t="s">
        <v>175</v>
      </c>
      <c r="B2" s="12" t="s">
        <v>176</v>
      </c>
      <c r="C2" s="11" t="s">
        <v>177</v>
      </c>
      <c r="D2" s="12" t="s">
        <v>178</v>
      </c>
    </row>
    <row r="3" spans="1:4" ht="27.6" x14ac:dyDescent="0.3">
      <c r="A3" s="10" t="s">
        <v>179</v>
      </c>
      <c r="B3" s="10" t="s">
        <v>180</v>
      </c>
      <c r="C3" s="10" t="s">
        <v>181</v>
      </c>
      <c r="D3" s="10" t="s">
        <v>182</v>
      </c>
    </row>
    <row r="4" spans="1:4" x14ac:dyDescent="0.3">
      <c r="A4" s="10" t="s">
        <v>183</v>
      </c>
      <c r="B4" s="10" t="s">
        <v>184</v>
      </c>
      <c r="C4" s="10" t="s">
        <v>185</v>
      </c>
      <c r="D4" s="10" t="s">
        <v>186</v>
      </c>
    </row>
    <row r="5" spans="1:4" ht="27.6" x14ac:dyDescent="0.3">
      <c r="A5" s="10" t="s">
        <v>187</v>
      </c>
      <c r="B5" s="10" t="s">
        <v>188</v>
      </c>
      <c r="C5" s="10" t="s">
        <v>189</v>
      </c>
      <c r="D5" s="10" t="s">
        <v>190</v>
      </c>
    </row>
    <row r="6" spans="1:4" ht="27.6" x14ac:dyDescent="0.3">
      <c r="A6" s="10" t="s">
        <v>191</v>
      </c>
      <c r="B6" s="10" t="s">
        <v>192</v>
      </c>
      <c r="C6" s="10" t="s">
        <v>193</v>
      </c>
      <c r="D6" s="10"/>
    </row>
    <row r="7" spans="1:4" ht="27.6" x14ac:dyDescent="0.3">
      <c r="A7" s="10" t="s">
        <v>194</v>
      </c>
      <c r="B7" s="10" t="s">
        <v>195</v>
      </c>
      <c r="C7" s="10" t="s">
        <v>196</v>
      </c>
      <c r="D7" s="10"/>
    </row>
    <row r="8" spans="1:4" ht="27.6" x14ac:dyDescent="0.3">
      <c r="A8" s="10" t="s">
        <v>197</v>
      </c>
      <c r="B8" s="10" t="s">
        <v>198</v>
      </c>
      <c r="C8" s="10" t="s">
        <v>199</v>
      </c>
      <c r="D8" s="10" t="s">
        <v>190</v>
      </c>
    </row>
    <row r="9" spans="1:4" ht="27.6" x14ac:dyDescent="0.3">
      <c r="A9" s="10" t="s">
        <v>200</v>
      </c>
      <c r="B9" s="10" t="s">
        <v>201</v>
      </c>
      <c r="C9" s="10" t="s">
        <v>202</v>
      </c>
      <c r="D9" s="10" t="s">
        <v>203</v>
      </c>
    </row>
    <row r="10" spans="1:4" ht="27.6" x14ac:dyDescent="0.3">
      <c r="A10" s="10" t="s">
        <v>204</v>
      </c>
      <c r="B10" s="10" t="s">
        <v>205</v>
      </c>
      <c r="C10" s="10" t="s">
        <v>206</v>
      </c>
      <c r="D10" s="10" t="s">
        <v>207</v>
      </c>
    </row>
    <row r="11" spans="1:4" ht="27.6" x14ac:dyDescent="0.3">
      <c r="A11" s="10" t="s">
        <v>208</v>
      </c>
      <c r="B11" s="10" t="s">
        <v>209</v>
      </c>
      <c r="C11" s="10" t="s">
        <v>210</v>
      </c>
      <c r="D11" s="10"/>
    </row>
    <row r="12" spans="1:4" ht="27.6" x14ac:dyDescent="0.3">
      <c r="A12" s="10" t="s">
        <v>211</v>
      </c>
      <c r="B12" s="10" t="s">
        <v>212</v>
      </c>
      <c r="C12" s="10" t="s">
        <v>213</v>
      </c>
      <c r="D12" s="10" t="s">
        <v>214</v>
      </c>
    </row>
    <row r="13" spans="1:4" ht="27.6" x14ac:dyDescent="0.3">
      <c r="A13" s="10" t="s">
        <v>215</v>
      </c>
      <c r="B13" s="10" t="s">
        <v>216</v>
      </c>
      <c r="C13" s="10" t="s">
        <v>217</v>
      </c>
      <c r="D13" s="10" t="s">
        <v>218</v>
      </c>
    </row>
    <row r="14" spans="1:4" ht="27.6" x14ac:dyDescent="0.3">
      <c r="A14" s="10" t="s">
        <v>219</v>
      </c>
      <c r="B14" s="10" t="s">
        <v>216</v>
      </c>
      <c r="C14" s="10" t="s">
        <v>220</v>
      </c>
      <c r="D14" s="10" t="s">
        <v>190</v>
      </c>
    </row>
    <row r="15" spans="1:4" ht="41.4" x14ac:dyDescent="0.3">
      <c r="A15" s="10" t="s">
        <v>221</v>
      </c>
      <c r="B15" s="10" t="s">
        <v>222</v>
      </c>
      <c r="C15" s="10" t="s">
        <v>223</v>
      </c>
      <c r="D15" s="10" t="s">
        <v>207</v>
      </c>
    </row>
    <row r="16" spans="1:4" ht="27.6" x14ac:dyDescent="0.3">
      <c r="A16" s="10" t="s">
        <v>224</v>
      </c>
      <c r="B16" s="10" t="s">
        <v>225</v>
      </c>
      <c r="C16" s="10" t="s">
        <v>226</v>
      </c>
      <c r="D16" s="10" t="s">
        <v>227</v>
      </c>
    </row>
    <row r="17" spans="1:4" ht="27.6" x14ac:dyDescent="0.3">
      <c r="A17" s="10" t="s">
        <v>228</v>
      </c>
      <c r="B17" s="10" t="s">
        <v>229</v>
      </c>
      <c r="C17" s="10" t="s">
        <v>230</v>
      </c>
      <c r="D17" s="10" t="s">
        <v>231</v>
      </c>
    </row>
    <row r="18" spans="1:4" x14ac:dyDescent="0.3">
      <c r="A18" s="10" t="s">
        <v>232</v>
      </c>
      <c r="B18" s="10" t="s">
        <v>233</v>
      </c>
      <c r="C18" s="10" t="s">
        <v>234</v>
      </c>
      <c r="D18" s="10"/>
    </row>
    <row r="19" spans="1:4" ht="27.6" x14ac:dyDescent="0.3">
      <c r="A19" s="10" t="s">
        <v>235</v>
      </c>
      <c r="B19" s="10" t="s">
        <v>236</v>
      </c>
      <c r="C19" s="10" t="s">
        <v>237</v>
      </c>
      <c r="D19" s="10" t="s">
        <v>190</v>
      </c>
    </row>
    <row r="20" spans="1:4" ht="27.6" x14ac:dyDescent="0.3">
      <c r="A20" s="10" t="s">
        <v>238</v>
      </c>
      <c r="B20" s="10" t="s">
        <v>239</v>
      </c>
      <c r="C20" s="10" t="s">
        <v>240</v>
      </c>
      <c r="D20" s="10"/>
    </row>
    <row r="21" spans="1:4" x14ac:dyDescent="0.3">
      <c r="A21" s="10" t="s">
        <v>241</v>
      </c>
      <c r="B21" s="10" t="s">
        <v>239</v>
      </c>
      <c r="C21" s="10" t="s">
        <v>242</v>
      </c>
      <c r="D21" s="10"/>
    </row>
    <row r="22" spans="1:4" ht="27.6" x14ac:dyDescent="0.3">
      <c r="A22" s="10" t="s">
        <v>243</v>
      </c>
      <c r="B22" s="10" t="s">
        <v>244</v>
      </c>
      <c r="C22" s="10" t="s">
        <v>245</v>
      </c>
      <c r="D22" s="10" t="s">
        <v>190</v>
      </c>
    </row>
    <row r="23" spans="1:4" ht="27.6" x14ac:dyDescent="0.3">
      <c r="A23" s="10" t="s">
        <v>246</v>
      </c>
      <c r="B23" s="10" t="s">
        <v>247</v>
      </c>
      <c r="C23" s="10" t="s">
        <v>248</v>
      </c>
      <c r="D23" s="10"/>
    </row>
    <row r="24" spans="1:4" x14ac:dyDescent="0.3">
      <c r="A24" s="10" t="s">
        <v>249</v>
      </c>
      <c r="B24" s="10" t="s">
        <v>250</v>
      </c>
      <c r="C24" s="10" t="s">
        <v>251</v>
      </c>
      <c r="D24" s="10" t="s">
        <v>252</v>
      </c>
    </row>
    <row r="25" spans="1:4" ht="55.2" x14ac:dyDescent="0.3">
      <c r="A25" s="10" t="s">
        <v>253</v>
      </c>
      <c r="B25" s="10" t="s">
        <v>254</v>
      </c>
      <c r="C25" s="10" t="s">
        <v>255</v>
      </c>
      <c r="D25" s="10" t="s">
        <v>256</v>
      </c>
    </row>
    <row r="26" spans="1:4" ht="27.6" x14ac:dyDescent="0.3">
      <c r="A26" s="10" t="s">
        <v>257</v>
      </c>
      <c r="B26" s="10" t="s">
        <v>258</v>
      </c>
      <c r="C26" s="10" t="s">
        <v>259</v>
      </c>
      <c r="D26" s="10" t="s">
        <v>260</v>
      </c>
    </row>
    <row r="27" spans="1:4" ht="27.6" x14ac:dyDescent="0.3">
      <c r="A27" s="10" t="s">
        <v>261</v>
      </c>
      <c r="B27" s="10" t="s">
        <v>262</v>
      </c>
      <c r="C27" s="10" t="s">
        <v>263</v>
      </c>
      <c r="D27" s="10" t="s">
        <v>264</v>
      </c>
    </row>
    <row r="28" spans="1:4" ht="27.6" x14ac:dyDescent="0.3">
      <c r="A28" s="10" t="s">
        <v>265</v>
      </c>
      <c r="B28" s="10" t="s">
        <v>266</v>
      </c>
      <c r="C28" s="10" t="s">
        <v>267</v>
      </c>
      <c r="D28" s="10" t="s">
        <v>264</v>
      </c>
    </row>
    <row r="29" spans="1:4" ht="27.6" x14ac:dyDescent="0.3">
      <c r="A29" s="10" t="s">
        <v>268</v>
      </c>
      <c r="B29" s="10" t="s">
        <v>195</v>
      </c>
      <c r="C29" s="10" t="s">
        <v>206</v>
      </c>
      <c r="D29" s="10" t="s">
        <v>207</v>
      </c>
    </row>
    <row r="30" spans="1:4" x14ac:dyDescent="0.3">
      <c r="A30" s="10" t="s">
        <v>269</v>
      </c>
      <c r="B30" s="10" t="s">
        <v>233</v>
      </c>
      <c r="C30" s="10" t="s">
        <v>270</v>
      </c>
      <c r="D30" s="10" t="s">
        <v>190</v>
      </c>
    </row>
    <row r="31" spans="1:4" x14ac:dyDescent="0.3">
      <c r="A31" s="10" t="s">
        <v>271</v>
      </c>
      <c r="B31" s="10" t="s">
        <v>272</v>
      </c>
      <c r="C31" s="10" t="s">
        <v>273</v>
      </c>
      <c r="D31" s="10" t="s">
        <v>274</v>
      </c>
    </row>
    <row r="32" spans="1:4" x14ac:dyDescent="0.3">
      <c r="A32" s="10" t="s">
        <v>275</v>
      </c>
      <c r="B32" s="10" t="s">
        <v>276</v>
      </c>
      <c r="C32" s="10" t="s">
        <v>277</v>
      </c>
      <c r="D32" s="10"/>
    </row>
    <row r="33" spans="1:4" ht="27.6" x14ac:dyDescent="0.3">
      <c r="A33" s="10" t="s">
        <v>278</v>
      </c>
      <c r="B33" s="10" t="s">
        <v>279</v>
      </c>
      <c r="C33" s="10" t="s">
        <v>251</v>
      </c>
      <c r="D33" s="10" t="s">
        <v>280</v>
      </c>
    </row>
    <row r="34" spans="1:4" x14ac:dyDescent="0.3">
      <c r="A34" s="10" t="s">
        <v>281</v>
      </c>
      <c r="B34" s="10" t="s">
        <v>282</v>
      </c>
      <c r="C34" s="10" t="s">
        <v>283</v>
      </c>
      <c r="D34" s="10"/>
    </row>
    <row r="35" spans="1:4" ht="27.6" x14ac:dyDescent="0.3">
      <c r="A35" s="10" t="s">
        <v>284</v>
      </c>
      <c r="B35" s="10" t="s">
        <v>285</v>
      </c>
      <c r="C35" s="10" t="s">
        <v>259</v>
      </c>
      <c r="D35" s="10" t="s">
        <v>207</v>
      </c>
    </row>
  </sheetData>
  <mergeCells count="1">
    <mergeCell ref="A1:D1"/>
  </mergeCells>
  <pageMargins left="0.5" right="0.25" top="0.5" bottom="0.5" header="0" footer="0"/>
  <pageSetup scale="78" fitToHeight="0"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
  <sheetViews>
    <sheetView workbookViewId="0">
      <selection activeCell="B45" sqref="B45"/>
    </sheetView>
  </sheetViews>
  <sheetFormatPr defaultRowHeight="14.4" x14ac:dyDescent="0.3"/>
  <cols>
    <col min="1" max="1" width="14.77734375" customWidth="1"/>
    <col min="2" max="2" width="159.5546875" customWidth="1"/>
  </cols>
  <sheetData>
    <row r="1" spans="1:2" ht="15.6" x14ac:dyDescent="0.3">
      <c r="A1" s="52" t="s">
        <v>422</v>
      </c>
      <c r="B1" s="52" t="s">
        <v>423</v>
      </c>
    </row>
    <row r="2" spans="1:2" x14ac:dyDescent="0.3">
      <c r="A2" s="53" t="s">
        <v>413</v>
      </c>
      <c r="B2" s="51" t="s">
        <v>399</v>
      </c>
    </row>
    <row r="3" spans="1:2" x14ac:dyDescent="0.3">
      <c r="A3" s="56" t="s">
        <v>380</v>
      </c>
      <c r="B3" t="s">
        <v>424</v>
      </c>
    </row>
    <row r="4" spans="1:2" x14ac:dyDescent="0.3">
      <c r="A4" s="53" t="s">
        <v>416</v>
      </c>
      <c r="B4" s="51" t="s">
        <v>402</v>
      </c>
    </row>
    <row r="5" spans="1:2" x14ac:dyDescent="0.3">
      <c r="A5" s="53" t="s">
        <v>414</v>
      </c>
      <c r="B5" s="51" t="s">
        <v>400</v>
      </c>
    </row>
    <row r="6" spans="1:2" x14ac:dyDescent="0.3">
      <c r="A6" s="53" t="s">
        <v>419</v>
      </c>
      <c r="B6" s="51" t="s">
        <v>384</v>
      </c>
    </row>
    <row r="7" spans="1:2" x14ac:dyDescent="0.3">
      <c r="A7" s="53" t="s">
        <v>415</v>
      </c>
      <c r="B7" s="51" t="s">
        <v>401</v>
      </c>
    </row>
    <row r="8" spans="1:2" x14ac:dyDescent="0.3">
      <c r="A8" s="56" t="s">
        <v>303</v>
      </c>
      <c r="B8" s="51" t="s">
        <v>425</v>
      </c>
    </row>
    <row r="9" spans="1:2" x14ac:dyDescent="0.3">
      <c r="A9" s="53" t="s">
        <v>306</v>
      </c>
      <c r="B9" s="51" t="s">
        <v>387</v>
      </c>
    </row>
    <row r="10" spans="1:2" x14ac:dyDescent="0.3">
      <c r="A10" s="53" t="s">
        <v>408</v>
      </c>
      <c r="B10" s="51" t="s">
        <v>393</v>
      </c>
    </row>
    <row r="11" spans="1:2" x14ac:dyDescent="0.3">
      <c r="A11" s="53" t="s">
        <v>410</v>
      </c>
      <c r="B11" s="51" t="s">
        <v>396</v>
      </c>
    </row>
    <row r="12" spans="1:2" x14ac:dyDescent="0.3">
      <c r="A12" s="56" t="s">
        <v>379</v>
      </c>
      <c r="B12" s="51" t="s">
        <v>426</v>
      </c>
    </row>
    <row r="13" spans="1:2" x14ac:dyDescent="0.3">
      <c r="A13" s="53" t="s">
        <v>418</v>
      </c>
      <c r="B13" s="51" t="s">
        <v>385</v>
      </c>
    </row>
    <row r="14" spans="1:2" x14ac:dyDescent="0.3">
      <c r="A14" s="56" t="s">
        <v>381</v>
      </c>
      <c r="B14" s="51" t="s">
        <v>427</v>
      </c>
    </row>
    <row r="15" spans="1:2" x14ac:dyDescent="0.3">
      <c r="A15" s="53" t="s">
        <v>310</v>
      </c>
      <c r="B15" s="51" t="s">
        <v>383</v>
      </c>
    </row>
    <row r="16" spans="1:2" x14ac:dyDescent="0.3">
      <c r="A16" s="53" t="s">
        <v>312</v>
      </c>
      <c r="B16" s="51" t="s">
        <v>388</v>
      </c>
    </row>
    <row r="17" spans="1:2" x14ac:dyDescent="0.3">
      <c r="A17" s="53" t="s">
        <v>315</v>
      </c>
      <c r="B17" s="51" t="s">
        <v>395</v>
      </c>
    </row>
    <row r="18" spans="1:2" x14ac:dyDescent="0.3">
      <c r="A18" s="54" t="s">
        <v>417</v>
      </c>
      <c r="B18" s="51" t="s">
        <v>403</v>
      </c>
    </row>
    <row r="19" spans="1:2" x14ac:dyDescent="0.3">
      <c r="A19" s="57" t="s">
        <v>317</v>
      </c>
      <c r="B19" s="51" t="s">
        <v>429</v>
      </c>
    </row>
    <row r="20" spans="1:2" x14ac:dyDescent="0.3">
      <c r="A20" s="54" t="s">
        <v>411</v>
      </c>
      <c r="B20" s="51" t="s">
        <v>397</v>
      </c>
    </row>
    <row r="21" spans="1:2" x14ac:dyDescent="0.3">
      <c r="A21" s="54" t="s">
        <v>412</v>
      </c>
      <c r="B21" s="51" t="s">
        <v>398</v>
      </c>
    </row>
    <row r="22" spans="1:2" x14ac:dyDescent="0.3">
      <c r="A22" s="54" t="s">
        <v>321</v>
      </c>
      <c r="B22" s="51" t="s">
        <v>386</v>
      </c>
    </row>
    <row r="23" spans="1:2" x14ac:dyDescent="0.3">
      <c r="A23" s="54" t="s">
        <v>404</v>
      </c>
      <c r="B23" s="51" t="s">
        <v>389</v>
      </c>
    </row>
    <row r="24" spans="1:2" x14ac:dyDescent="0.3">
      <c r="A24" s="54" t="s">
        <v>405</v>
      </c>
      <c r="B24" s="51" t="s">
        <v>390</v>
      </c>
    </row>
    <row r="25" spans="1:2" x14ac:dyDescent="0.3">
      <c r="A25" s="54" t="s">
        <v>407</v>
      </c>
      <c r="B25" s="51" t="s">
        <v>392</v>
      </c>
    </row>
    <row r="26" spans="1:2" x14ac:dyDescent="0.3">
      <c r="A26" s="54" t="s">
        <v>406</v>
      </c>
      <c r="B26" s="51" t="s">
        <v>391</v>
      </c>
    </row>
    <row r="27" spans="1:2" x14ac:dyDescent="0.3">
      <c r="A27" s="54" t="s">
        <v>409</v>
      </c>
      <c r="B27" s="51" t="s">
        <v>394</v>
      </c>
    </row>
    <row r="28" spans="1:2" x14ac:dyDescent="0.3">
      <c r="A28" s="55" t="s">
        <v>420</v>
      </c>
      <c r="B28" s="51" t="s">
        <v>421</v>
      </c>
    </row>
    <row r="29" spans="1:2" x14ac:dyDescent="0.3">
      <c r="A29" s="57" t="s">
        <v>382</v>
      </c>
    </row>
    <row r="32" spans="1:2" ht="14.4" customHeight="1" x14ac:dyDescent="0.3">
      <c r="A32" s="106" t="s">
        <v>433</v>
      </c>
      <c r="B32" s="106"/>
    </row>
    <row r="33" spans="1:2" x14ac:dyDescent="0.3">
      <c r="A33" s="69" t="s">
        <v>444</v>
      </c>
      <c r="B33" s="70" t="s">
        <v>440</v>
      </c>
    </row>
    <row r="34" spans="1:2" x14ac:dyDescent="0.3">
      <c r="A34" s="71"/>
      <c r="B34" s="72" t="s">
        <v>434</v>
      </c>
    </row>
    <row r="35" spans="1:2" x14ac:dyDescent="0.3">
      <c r="A35" s="73"/>
      <c r="B35" s="74" t="s">
        <v>435</v>
      </c>
    </row>
    <row r="36" spans="1:2" x14ac:dyDescent="0.3">
      <c r="A36" s="69" t="s">
        <v>441</v>
      </c>
      <c r="B36" s="70" t="s">
        <v>442</v>
      </c>
    </row>
    <row r="37" spans="1:2" x14ac:dyDescent="0.3">
      <c r="A37" s="71"/>
      <c r="B37" s="72" t="s">
        <v>436</v>
      </c>
    </row>
    <row r="38" spans="1:2" x14ac:dyDescent="0.3">
      <c r="A38" s="73"/>
      <c r="B38" s="74" t="s">
        <v>437</v>
      </c>
    </row>
    <row r="39" spans="1:2" x14ac:dyDescent="0.3">
      <c r="A39" s="69" t="s">
        <v>443</v>
      </c>
      <c r="B39" s="70" t="s">
        <v>445</v>
      </c>
    </row>
    <row r="40" spans="1:2" x14ac:dyDescent="0.3">
      <c r="A40" s="71"/>
      <c r="B40" s="72" t="s">
        <v>438</v>
      </c>
    </row>
    <row r="41" spans="1:2" x14ac:dyDescent="0.3">
      <c r="A41" s="73"/>
      <c r="B41" s="74" t="s">
        <v>439</v>
      </c>
    </row>
    <row r="45" spans="1:2" x14ac:dyDescent="0.3">
      <c r="B45" t="s">
        <v>310</v>
      </c>
    </row>
  </sheetData>
  <autoFilter ref="A1:B29">
    <sortState ref="A2:B39">
      <sortCondition ref="A1:A39"/>
    </sortState>
  </autoFilter>
  <mergeCells count="1">
    <mergeCell ref="A32:B3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topLeftCell="A31" zoomScaleNormal="145" zoomScaleSheetLayoutView="100" workbookViewId="0">
      <selection activeCell="D20" sqref="D20"/>
    </sheetView>
  </sheetViews>
  <sheetFormatPr defaultRowHeight="13.8" x14ac:dyDescent="0.25"/>
  <cols>
    <col min="1" max="3" width="8.88671875" style="14"/>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1.77734375" style="14" customWidth="1"/>
    <col min="12" max="12" width="11.5546875" style="45" bestFit="1" customWidth="1"/>
    <col min="13" max="13" width="11.33203125" style="4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c r="D1" s="108"/>
      <c r="E1" s="108"/>
      <c r="F1" s="109" t="s">
        <v>292</v>
      </c>
      <c r="G1" s="109"/>
      <c r="H1" s="110"/>
      <c r="I1" s="110"/>
      <c r="K1" s="37"/>
      <c r="L1" s="49"/>
      <c r="M1" s="61"/>
      <c r="N1" s="58"/>
      <c r="O1" s="37"/>
      <c r="P1" s="40"/>
      <c r="Q1" s="37"/>
    </row>
    <row r="2" spans="1:24" ht="14.4" x14ac:dyDescent="0.25">
      <c r="A2" s="111" t="s">
        <v>293</v>
      </c>
      <c r="B2" s="111"/>
      <c r="C2" s="133"/>
      <c r="D2" s="133"/>
      <c r="E2" s="133"/>
      <c r="F2" s="111" t="s">
        <v>294</v>
      </c>
      <c r="G2" s="111"/>
      <c r="H2" s="16"/>
      <c r="K2" s="37"/>
      <c r="L2" s="50"/>
      <c r="M2" s="62" t="s">
        <v>413</v>
      </c>
      <c r="N2" s="59" t="s">
        <v>313</v>
      </c>
      <c r="O2" s="37"/>
      <c r="P2" s="41"/>
      <c r="Q2" s="37"/>
    </row>
    <row r="3" spans="1:24" ht="14.4" x14ac:dyDescent="0.3">
      <c r="A3" s="17" t="s">
        <v>295</v>
      </c>
      <c r="B3" s="17" t="s">
        <v>296</v>
      </c>
      <c r="C3" s="112" t="s">
        <v>297</v>
      </c>
      <c r="D3" s="112"/>
      <c r="E3" s="112"/>
      <c r="F3" s="111" t="s">
        <v>298</v>
      </c>
      <c r="G3" s="111"/>
      <c r="H3" s="38" t="s">
        <v>312</v>
      </c>
      <c r="K3" s="37"/>
      <c r="L3" s="50"/>
      <c r="M3" s="63" t="s">
        <v>380</v>
      </c>
      <c r="N3" s="59" t="s">
        <v>337</v>
      </c>
      <c r="O3" s="37"/>
      <c r="P3" s="41"/>
      <c r="Q3" s="37"/>
    </row>
    <row r="4" spans="1:24" ht="14.4" x14ac:dyDescent="0.25">
      <c r="A4" s="18"/>
      <c r="B4" s="18"/>
      <c r="C4" s="113"/>
      <c r="D4" s="113"/>
      <c r="E4" s="113"/>
      <c r="F4" s="111" t="s">
        <v>451</v>
      </c>
      <c r="G4" s="111"/>
      <c r="H4" s="82" t="s">
        <v>450</v>
      </c>
      <c r="K4" s="37"/>
      <c r="L4" s="50"/>
      <c r="M4" s="62" t="s">
        <v>416</v>
      </c>
      <c r="N4" s="59" t="s">
        <v>370</v>
      </c>
      <c r="O4" s="37"/>
      <c r="P4" s="41"/>
      <c r="Q4" s="37"/>
      <c r="R4" s="20"/>
      <c r="S4" s="20"/>
      <c r="T4" s="20"/>
      <c r="U4" s="20"/>
      <c r="V4" s="20"/>
      <c r="W4" s="20"/>
      <c r="X4" s="20"/>
    </row>
    <row r="5" spans="1:24" ht="14.4" x14ac:dyDescent="0.25">
      <c r="A5" s="18"/>
      <c r="B5" s="18"/>
      <c r="C5" s="114"/>
      <c r="D5" s="114"/>
      <c r="E5" s="114"/>
      <c r="F5" s="111" t="s">
        <v>299</v>
      </c>
      <c r="G5" s="111"/>
      <c r="H5" s="115"/>
      <c r="I5" s="75" t="s">
        <v>300</v>
      </c>
      <c r="K5" s="40"/>
      <c r="L5" s="50"/>
      <c r="M5" s="62" t="s">
        <v>414</v>
      </c>
      <c r="N5" s="59" t="s">
        <v>325</v>
      </c>
      <c r="O5" s="37"/>
      <c r="P5" s="41"/>
      <c r="Q5" s="37"/>
      <c r="R5" s="20"/>
      <c r="S5" s="20"/>
      <c r="T5" s="20"/>
      <c r="U5" s="20"/>
      <c r="V5" s="20"/>
      <c r="W5" s="20"/>
      <c r="X5" s="20"/>
    </row>
    <row r="6" spans="1:24" ht="14.4" x14ac:dyDescent="0.25">
      <c r="A6" s="18"/>
      <c r="B6" s="39"/>
      <c r="C6" s="114"/>
      <c r="D6" s="114"/>
      <c r="E6" s="114"/>
      <c r="F6" s="111" t="s">
        <v>301</v>
      </c>
      <c r="G6" s="111"/>
      <c r="H6" s="111"/>
      <c r="I6" s="80"/>
      <c r="K6" s="41" t="s">
        <v>302</v>
      </c>
      <c r="L6" s="65">
        <v>0.125</v>
      </c>
      <c r="M6" s="62" t="s">
        <v>419</v>
      </c>
      <c r="N6" s="59" t="s">
        <v>513</v>
      </c>
      <c r="O6" s="37"/>
      <c r="P6" s="41"/>
      <c r="Q6" s="37"/>
      <c r="R6" s="20"/>
      <c r="S6" s="20"/>
      <c r="T6" s="20"/>
      <c r="U6" s="20"/>
      <c r="V6" s="20"/>
      <c r="W6" s="20"/>
      <c r="X6" s="20"/>
    </row>
    <row r="7" spans="1:24" ht="14.4" x14ac:dyDescent="0.25">
      <c r="A7" s="18"/>
      <c r="B7" s="18"/>
      <c r="C7" s="113"/>
      <c r="D7" s="113"/>
      <c r="E7" s="113"/>
      <c r="F7" s="111" t="s">
        <v>304</v>
      </c>
      <c r="G7" s="111"/>
      <c r="H7" s="111"/>
      <c r="I7" s="77"/>
      <c r="K7" s="41" t="s">
        <v>305</v>
      </c>
      <c r="L7" s="65">
        <v>0.25</v>
      </c>
      <c r="M7" s="62" t="s">
        <v>415</v>
      </c>
      <c r="N7" s="59" t="s">
        <v>371</v>
      </c>
      <c r="O7" s="37"/>
      <c r="P7" s="41"/>
      <c r="Q7" s="37"/>
      <c r="R7" s="20"/>
      <c r="S7" s="20"/>
      <c r="T7" s="20"/>
      <c r="U7" s="20"/>
      <c r="V7" s="20"/>
      <c r="W7" s="20"/>
      <c r="X7" s="20"/>
    </row>
    <row r="8" spans="1:24" ht="14.4" x14ac:dyDescent="0.3">
      <c r="A8" s="18"/>
      <c r="B8" s="18"/>
      <c r="C8" s="114"/>
      <c r="D8" s="114"/>
      <c r="E8" s="114"/>
      <c r="F8" s="111" t="s">
        <v>307</v>
      </c>
      <c r="G8" s="111"/>
      <c r="H8" s="111"/>
      <c r="I8" s="78"/>
      <c r="K8" s="42"/>
      <c r="L8" s="65">
        <v>0.33333333333333331</v>
      </c>
      <c r="M8" s="63" t="s">
        <v>303</v>
      </c>
      <c r="N8" s="59" t="s">
        <v>329</v>
      </c>
      <c r="O8" s="37"/>
      <c r="P8" s="41" t="s">
        <v>308</v>
      </c>
      <c r="Q8" s="37"/>
      <c r="R8" s="20"/>
      <c r="S8" s="20"/>
      <c r="T8" s="20"/>
      <c r="U8" s="20"/>
      <c r="V8" s="20"/>
      <c r="W8" s="20"/>
      <c r="X8" s="20"/>
    </row>
    <row r="9" spans="1:24" ht="14.4" x14ac:dyDescent="0.25">
      <c r="A9" s="18"/>
      <c r="B9" s="18"/>
      <c r="C9" s="114"/>
      <c r="D9" s="114"/>
      <c r="E9" s="114"/>
      <c r="F9" s="111" t="s">
        <v>309</v>
      </c>
      <c r="G9" s="111"/>
      <c r="H9" s="111"/>
      <c r="I9" s="78"/>
      <c r="K9" s="37"/>
      <c r="L9" s="65">
        <v>0.5</v>
      </c>
      <c r="M9" s="62" t="s">
        <v>306</v>
      </c>
      <c r="N9" s="59" t="s">
        <v>332</v>
      </c>
      <c r="O9" s="37">
        <v>1</v>
      </c>
      <c r="P9" s="41" t="s">
        <v>311</v>
      </c>
      <c r="Q9" s="37"/>
      <c r="R9" s="20"/>
      <c r="S9" s="20"/>
      <c r="T9" s="20"/>
      <c r="U9" s="20"/>
      <c r="V9" s="20"/>
      <c r="W9" s="20"/>
      <c r="X9" s="20"/>
    </row>
    <row r="10" spans="1:24" ht="14.4" x14ac:dyDescent="0.25">
      <c r="A10" s="18"/>
      <c r="B10" s="18"/>
      <c r="C10" s="113"/>
      <c r="D10" s="113"/>
      <c r="E10" s="113"/>
      <c r="F10" s="111" t="s">
        <v>446</v>
      </c>
      <c r="G10" s="111"/>
      <c r="H10" s="111"/>
      <c r="I10" s="79"/>
      <c r="K10" s="40" t="s">
        <v>9</v>
      </c>
      <c r="L10" s="65">
        <v>0.66666666666666663</v>
      </c>
      <c r="M10" s="62" t="s">
        <v>408</v>
      </c>
      <c r="N10" s="59" t="s">
        <v>368</v>
      </c>
      <c r="O10" s="37">
        <v>2</v>
      </c>
      <c r="P10" s="41" t="s">
        <v>314</v>
      </c>
      <c r="Q10" s="37"/>
      <c r="R10" s="20"/>
      <c r="S10" s="20"/>
      <c r="T10" s="20"/>
      <c r="U10" s="20"/>
      <c r="V10" s="20"/>
      <c r="W10" s="20"/>
      <c r="X10" s="20"/>
    </row>
    <row r="11" spans="1:24" ht="14.4" x14ac:dyDescent="0.25">
      <c r="A11" s="18"/>
      <c r="B11" s="18"/>
      <c r="C11" s="114"/>
      <c r="D11" s="114"/>
      <c r="E11" s="114"/>
      <c r="F11" s="111"/>
      <c r="G11" s="111"/>
      <c r="H11" s="111"/>
      <c r="I11" s="45"/>
      <c r="K11" s="41" t="s">
        <v>432</v>
      </c>
      <c r="L11" s="65">
        <v>0.75</v>
      </c>
      <c r="M11" s="62" t="s">
        <v>410</v>
      </c>
      <c r="N11" s="59" t="s">
        <v>372</v>
      </c>
      <c r="O11" s="37">
        <v>3</v>
      </c>
      <c r="P11" s="41" t="s">
        <v>316</v>
      </c>
      <c r="Q11" s="37"/>
      <c r="R11" s="20"/>
      <c r="S11" s="20"/>
      <c r="T11" s="20"/>
      <c r="U11" s="20"/>
      <c r="V11" s="20"/>
      <c r="W11" s="20"/>
      <c r="X11" s="20"/>
    </row>
    <row r="12" spans="1:24" ht="14.4" x14ac:dyDescent="0.3">
      <c r="A12" s="18"/>
      <c r="B12" s="18"/>
      <c r="C12" s="114"/>
      <c r="D12" s="114"/>
      <c r="E12" s="114"/>
      <c r="F12" s="111"/>
      <c r="G12" s="111"/>
      <c r="H12" s="111"/>
      <c r="I12" s="45"/>
      <c r="K12" s="41" t="s">
        <v>324</v>
      </c>
      <c r="L12" s="65">
        <v>1</v>
      </c>
      <c r="M12" s="63" t="s">
        <v>379</v>
      </c>
      <c r="N12" s="59" t="s">
        <v>322</v>
      </c>
      <c r="O12" s="37">
        <v>3.5</v>
      </c>
      <c r="P12" s="41" t="s">
        <v>319</v>
      </c>
      <c r="Q12" s="37"/>
      <c r="R12" s="20"/>
      <c r="S12" s="20"/>
      <c r="T12" s="20"/>
      <c r="U12" s="20"/>
      <c r="V12" s="20"/>
      <c r="W12" s="20"/>
      <c r="X12" s="20"/>
    </row>
    <row r="13" spans="1:24" ht="14.4" x14ac:dyDescent="0.25">
      <c r="A13" s="18"/>
      <c r="B13" s="18"/>
      <c r="C13" s="113"/>
      <c r="D13" s="113"/>
      <c r="E13" s="113"/>
      <c r="H13" s="23" t="s">
        <v>320</v>
      </c>
      <c r="I13" s="81"/>
      <c r="K13" s="41" t="s">
        <v>331</v>
      </c>
      <c r="L13" s="65">
        <v>2</v>
      </c>
      <c r="M13" s="62" t="s">
        <v>418</v>
      </c>
      <c r="N13" s="59" t="s">
        <v>377</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376</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c r="I15" s="117"/>
      <c r="K15" s="41"/>
      <c r="L15" s="65">
        <v>4</v>
      </c>
      <c r="M15" s="62" t="s">
        <v>310</v>
      </c>
      <c r="N15" s="59" t="s">
        <v>378</v>
      </c>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t="s">
        <v>334</v>
      </c>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t="s">
        <v>336</v>
      </c>
      <c r="G18" s="111"/>
      <c r="H18" s="27"/>
      <c r="K18" s="37"/>
      <c r="L18" s="65">
        <v>1.25</v>
      </c>
      <c r="M18" s="62" t="s">
        <v>417</v>
      </c>
      <c r="N18" s="37"/>
      <c r="O18" s="37">
        <v>9</v>
      </c>
      <c r="P18" s="41" t="s">
        <v>338</v>
      </c>
      <c r="Q18" s="37"/>
      <c r="R18" s="20"/>
      <c r="S18" s="20"/>
      <c r="T18" s="20"/>
      <c r="U18" s="20"/>
      <c r="V18" s="20"/>
      <c r="W18" s="20"/>
      <c r="X18" s="20"/>
    </row>
    <row r="19" spans="1:24" ht="8.4" customHeight="1"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K20" s="40"/>
      <c r="L20" s="65">
        <v>1.5</v>
      </c>
      <c r="M20" s="62" t="s">
        <v>411</v>
      </c>
      <c r="N20" s="46"/>
      <c r="O20" s="37"/>
      <c r="P20" s="41" t="s">
        <v>341</v>
      </c>
      <c r="Q20" s="37"/>
      <c r="R20" s="20"/>
      <c r="S20" s="20"/>
      <c r="T20" s="20"/>
      <c r="U20" s="20"/>
      <c r="V20" s="20"/>
      <c r="W20" s="20"/>
      <c r="X20" s="20"/>
    </row>
    <row r="21" spans="1:24" ht="14.4" x14ac:dyDescent="0.25">
      <c r="A21" s="118"/>
      <c r="B21" s="118"/>
      <c r="C21" s="118"/>
      <c r="D21" s="118"/>
      <c r="E21" s="118"/>
      <c r="F21" s="118"/>
      <c r="G21" s="118"/>
      <c r="H21" s="118"/>
      <c r="I21" s="118"/>
      <c r="K21" s="41" t="s">
        <v>457</v>
      </c>
      <c r="L21" s="65">
        <v>1.6666666666666665</v>
      </c>
      <c r="M21" s="62" t="s">
        <v>412</v>
      </c>
      <c r="N21" s="46"/>
      <c r="O21" s="37"/>
      <c r="P21" s="41" t="s">
        <v>342</v>
      </c>
      <c r="Q21" s="37"/>
      <c r="R21" s="20"/>
      <c r="S21" s="20"/>
      <c r="T21" s="20"/>
      <c r="U21" s="20"/>
      <c r="V21" s="20"/>
      <c r="W21" s="20"/>
      <c r="X21" s="20"/>
    </row>
    <row r="22" spans="1:24" ht="14.4" x14ac:dyDescent="0.25">
      <c r="A22" s="119"/>
      <c r="B22" s="119"/>
      <c r="C22" s="119"/>
      <c r="D22" s="119"/>
      <c r="E22" s="119"/>
      <c r="F22" s="119"/>
      <c r="G22" s="119"/>
      <c r="H22" s="119"/>
      <c r="I22" s="119"/>
      <c r="K22" s="41" t="s">
        <v>458</v>
      </c>
      <c r="L22" s="65">
        <v>1.75</v>
      </c>
      <c r="M22" s="62" t="s">
        <v>321</v>
      </c>
      <c r="N22" s="46"/>
      <c r="O22" s="37"/>
      <c r="P22" s="41" t="s">
        <v>343</v>
      </c>
      <c r="Q22" s="37"/>
      <c r="R22" s="20"/>
      <c r="S22" s="20"/>
      <c r="T22" s="20"/>
      <c r="U22" s="20"/>
      <c r="V22" s="20"/>
      <c r="W22" s="20"/>
      <c r="X22" s="20"/>
    </row>
    <row r="23" spans="1:24" ht="14.4" x14ac:dyDescent="0.25">
      <c r="A23" s="119"/>
      <c r="B23" s="119"/>
      <c r="C23" s="119"/>
      <c r="D23" s="119"/>
      <c r="E23" s="119"/>
      <c r="F23" s="119"/>
      <c r="G23" s="119"/>
      <c r="H23" s="119"/>
      <c r="I23" s="119"/>
      <c r="K23" s="41" t="s">
        <v>328</v>
      </c>
      <c r="L23" s="65">
        <v>2.25</v>
      </c>
      <c r="M23" s="62" t="s">
        <v>404</v>
      </c>
      <c r="N23" s="46"/>
      <c r="O23" s="37"/>
      <c r="P23" s="41" t="s">
        <v>344</v>
      </c>
      <c r="Q23" s="37"/>
      <c r="R23" s="20"/>
      <c r="S23" s="20"/>
      <c r="T23" s="20"/>
      <c r="U23" s="20"/>
      <c r="V23" s="20"/>
      <c r="W23" s="20"/>
      <c r="X23" s="20"/>
    </row>
    <row r="24" spans="1:24" ht="7.2" customHeight="1" x14ac:dyDescent="0.25">
      <c r="K24" s="41"/>
      <c r="L24" s="65">
        <v>2.3333333333333299</v>
      </c>
      <c r="M24" s="62" t="s">
        <v>405</v>
      </c>
      <c r="N24" s="46"/>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c r="O26" s="37"/>
      <c r="P26" s="41" t="s">
        <v>353</v>
      </c>
      <c r="Q26" s="37"/>
      <c r="R26" s="20"/>
      <c r="S26" s="20"/>
      <c r="T26" s="20"/>
      <c r="U26" s="20"/>
      <c r="V26" s="20"/>
      <c r="W26" s="20"/>
      <c r="X26" s="20"/>
    </row>
    <row r="27" spans="1:24" ht="14.4" x14ac:dyDescent="0.25">
      <c r="A27" s="31"/>
      <c r="B27" s="32" t="s">
        <v>300</v>
      </c>
      <c r="C27" s="33">
        <f>IFERROR(SUM($I$5-B27)*131.25/100,0)</f>
        <v>0</v>
      </c>
      <c r="D27" s="19"/>
      <c r="E27" s="33">
        <f>IFERROR(SUM(100*($I$5-B27)/($I$5-1)/100),0)</f>
        <v>0</v>
      </c>
      <c r="F27" s="30"/>
      <c r="G27" s="118"/>
      <c r="H27" s="118"/>
      <c r="I27" s="118"/>
      <c r="K27" s="37"/>
      <c r="L27" s="65">
        <v>2.75</v>
      </c>
      <c r="M27" s="62" t="s">
        <v>409</v>
      </c>
      <c r="N27" s="46"/>
      <c r="O27" s="37"/>
      <c r="P27" s="41" t="s">
        <v>354</v>
      </c>
      <c r="Q27" s="37"/>
      <c r="R27" s="20"/>
      <c r="S27" s="20"/>
      <c r="T27" s="20"/>
      <c r="U27" s="20"/>
      <c r="V27" s="20"/>
      <c r="W27" s="20"/>
      <c r="X27" s="20"/>
    </row>
    <row r="28" spans="1:24" ht="14.4" x14ac:dyDescent="0.3">
      <c r="A28" s="21"/>
      <c r="B28" s="32" t="s">
        <v>300</v>
      </c>
      <c r="C28" s="33">
        <f t="shared" ref="C28:C38" si="0">IFERROR(SUM($I$5-B28)*131.25/100,0)</f>
        <v>0</v>
      </c>
      <c r="D28" s="19"/>
      <c r="E28" s="33">
        <f t="shared" ref="E28:E38" si="1">IFERROR(SUM(100*($I$5-B28)/($I$5-1)/100),0)</f>
        <v>0</v>
      </c>
      <c r="F28" s="30"/>
      <c r="G28" s="118"/>
      <c r="H28" s="118"/>
      <c r="I28" s="118"/>
      <c r="K28" s="37"/>
      <c r="L28" s="65">
        <v>3.25</v>
      </c>
      <c r="M28" s="64" t="s">
        <v>420</v>
      </c>
      <c r="N28" s="46"/>
      <c r="O28" s="37"/>
      <c r="P28" s="41" t="s">
        <v>355</v>
      </c>
      <c r="Q28" s="37"/>
      <c r="R28" s="20"/>
      <c r="S28" s="20"/>
      <c r="T28" s="20"/>
      <c r="U28" s="20"/>
      <c r="V28" s="20"/>
      <c r="W28" s="20"/>
      <c r="X28" s="20"/>
    </row>
    <row r="29" spans="1:24" ht="14.4" x14ac:dyDescent="0.3">
      <c r="A29" s="22"/>
      <c r="B29" s="32" t="s">
        <v>300</v>
      </c>
      <c r="C29" s="33">
        <f t="shared" si="0"/>
        <v>0</v>
      </c>
      <c r="D29" s="19"/>
      <c r="E29" s="33">
        <f t="shared" si="1"/>
        <v>0</v>
      </c>
      <c r="F29" s="30"/>
      <c r="G29" s="118"/>
      <c r="H29" s="118"/>
      <c r="I29" s="118"/>
      <c r="K29" s="37"/>
      <c r="L29" s="65">
        <v>3.3333333333333299</v>
      </c>
      <c r="M29" s="63" t="s">
        <v>382</v>
      </c>
      <c r="N29" s="46"/>
      <c r="O29" s="37"/>
      <c r="P29" s="41" t="s">
        <v>356</v>
      </c>
      <c r="Q29" s="37"/>
      <c r="R29" s="20"/>
      <c r="S29" s="20"/>
      <c r="T29" s="20"/>
      <c r="U29" s="20"/>
      <c r="V29" s="20"/>
      <c r="W29" s="20"/>
      <c r="X29" s="20"/>
    </row>
    <row r="30" spans="1:24" x14ac:dyDescent="0.25">
      <c r="A30" s="21"/>
      <c r="B30" s="32" t="s">
        <v>300</v>
      </c>
      <c r="C30" s="33">
        <f t="shared" si="0"/>
        <v>0</v>
      </c>
      <c r="D30" s="19"/>
      <c r="E30" s="33">
        <f t="shared" si="1"/>
        <v>0</v>
      </c>
      <c r="F30" s="30"/>
      <c r="G30" s="118"/>
      <c r="H30" s="118"/>
      <c r="I30" s="118"/>
      <c r="K30" s="37"/>
      <c r="L30" s="65">
        <v>3.5</v>
      </c>
      <c r="M30" s="47"/>
      <c r="N30" s="46"/>
      <c r="O30" s="37"/>
      <c r="P30" s="41" t="s">
        <v>357</v>
      </c>
      <c r="Q30" s="37"/>
      <c r="R30" s="20"/>
      <c r="S30" s="20"/>
      <c r="T30" s="20"/>
      <c r="U30" s="20"/>
      <c r="V30" s="20"/>
      <c r="W30" s="20"/>
      <c r="X30" s="20"/>
    </row>
    <row r="31" spans="1:24" x14ac:dyDescent="0.25">
      <c r="A31" s="21"/>
      <c r="B31" s="32" t="s">
        <v>300</v>
      </c>
      <c r="C31" s="33">
        <f t="shared" si="0"/>
        <v>0</v>
      </c>
      <c r="D31" s="19"/>
      <c r="E31" s="33">
        <f t="shared" si="1"/>
        <v>0</v>
      </c>
      <c r="F31" s="30"/>
      <c r="G31" s="118"/>
      <c r="H31" s="118"/>
      <c r="I31" s="118"/>
      <c r="K31" s="37"/>
      <c r="L31" s="65">
        <v>3.6666666666666701</v>
      </c>
      <c r="M31" s="47"/>
      <c r="N31" s="46"/>
      <c r="O31" s="37"/>
      <c r="P31" s="41" t="s">
        <v>358</v>
      </c>
      <c r="Q31" s="37"/>
      <c r="R31" s="20"/>
      <c r="S31" s="20"/>
      <c r="T31" s="20"/>
      <c r="U31" s="20"/>
      <c r="V31" s="20"/>
      <c r="W31" s="20"/>
      <c r="X31" s="20"/>
    </row>
    <row r="32" spans="1:24" x14ac:dyDescent="0.25">
      <c r="A32" s="22"/>
      <c r="B32" s="32" t="s">
        <v>300</v>
      </c>
      <c r="C32" s="33">
        <f t="shared" si="0"/>
        <v>0</v>
      </c>
      <c r="D32" s="19"/>
      <c r="E32" s="33">
        <f t="shared" si="1"/>
        <v>0</v>
      </c>
      <c r="F32" s="30"/>
      <c r="G32" s="118"/>
      <c r="H32" s="118"/>
      <c r="I32" s="118"/>
      <c r="K32" s="37"/>
      <c r="L32" s="65">
        <v>3.75</v>
      </c>
      <c r="M32" s="47"/>
      <c r="N32" s="37"/>
      <c r="O32" s="37"/>
      <c r="P32" s="41" t="s">
        <v>359</v>
      </c>
      <c r="Q32" s="37"/>
      <c r="R32" s="20"/>
      <c r="S32" s="20"/>
      <c r="T32" s="20"/>
      <c r="U32" s="20"/>
      <c r="V32" s="20"/>
      <c r="W32" s="20"/>
      <c r="X32" s="20"/>
    </row>
    <row r="33" spans="1:24" x14ac:dyDescent="0.25">
      <c r="A33" s="21"/>
      <c r="B33" s="32" t="s">
        <v>300</v>
      </c>
      <c r="C33" s="33">
        <f t="shared" si="0"/>
        <v>0</v>
      </c>
      <c r="D33" s="19"/>
      <c r="E33" s="33">
        <f t="shared" si="1"/>
        <v>0</v>
      </c>
      <c r="F33" s="30"/>
      <c r="G33" s="118"/>
      <c r="H33" s="118"/>
      <c r="I33" s="118"/>
      <c r="K33" s="37"/>
      <c r="L33" s="65">
        <v>4.125</v>
      </c>
      <c r="M33" s="47"/>
      <c r="N33" s="37"/>
      <c r="O33" s="37"/>
      <c r="P33" s="41" t="s">
        <v>360</v>
      </c>
      <c r="Q33" s="37"/>
      <c r="R33" s="20"/>
      <c r="S33" s="20"/>
      <c r="T33" s="20"/>
      <c r="U33" s="20"/>
      <c r="V33" s="20"/>
      <c r="W33" s="20"/>
      <c r="X33" s="20"/>
    </row>
    <row r="34" spans="1:24" x14ac:dyDescent="0.25">
      <c r="A34" s="21"/>
      <c r="B34" s="32" t="s">
        <v>300</v>
      </c>
      <c r="C34" s="33">
        <f t="shared" si="0"/>
        <v>0</v>
      </c>
      <c r="D34" s="19"/>
      <c r="E34" s="33">
        <f t="shared" si="1"/>
        <v>0</v>
      </c>
      <c r="F34" s="30"/>
      <c r="G34" s="118"/>
      <c r="H34" s="118"/>
      <c r="I34" s="118"/>
      <c r="K34" s="37"/>
      <c r="L34" s="65">
        <v>4.25</v>
      </c>
      <c r="M34" s="47"/>
      <c r="N34" s="37"/>
      <c r="O34" s="37"/>
      <c r="P34" s="41" t="s">
        <v>361</v>
      </c>
      <c r="Q34" s="37"/>
      <c r="R34" s="20"/>
      <c r="S34" s="20"/>
      <c r="T34" s="20"/>
      <c r="U34" s="20"/>
      <c r="V34" s="20"/>
      <c r="W34" s="20"/>
      <c r="X34" s="20"/>
    </row>
    <row r="35" spans="1:24" x14ac:dyDescent="0.25">
      <c r="A35" s="22"/>
      <c r="B35" s="32" t="s">
        <v>362</v>
      </c>
      <c r="C35" s="33">
        <f t="shared" si="0"/>
        <v>0</v>
      </c>
      <c r="D35" s="19"/>
      <c r="E35" s="33">
        <f t="shared" si="1"/>
        <v>0</v>
      </c>
      <c r="F35" s="30"/>
      <c r="G35" s="118"/>
      <c r="H35" s="118"/>
      <c r="I35" s="118"/>
      <c r="K35" s="37"/>
      <c r="L35" s="65">
        <v>4.3333333333333304</v>
      </c>
      <c r="M35" s="47"/>
      <c r="N35" s="37"/>
      <c r="O35" s="37"/>
      <c r="P35" s="41"/>
      <c r="Q35" s="37"/>
      <c r="R35" s="20"/>
      <c r="S35" s="20"/>
      <c r="T35" s="20"/>
      <c r="U35" s="20"/>
      <c r="V35" s="20"/>
      <c r="W35" s="20"/>
      <c r="X35" s="20"/>
    </row>
    <row r="36" spans="1:24" x14ac:dyDescent="0.25">
      <c r="A36" s="22"/>
      <c r="B36" s="32" t="s">
        <v>300</v>
      </c>
      <c r="C36" s="33">
        <f t="shared" si="0"/>
        <v>0</v>
      </c>
      <c r="D36" s="19"/>
      <c r="E36" s="33">
        <f t="shared" si="1"/>
        <v>0</v>
      </c>
      <c r="F36" s="30"/>
      <c r="G36" s="118"/>
      <c r="H36" s="118"/>
      <c r="I36" s="118"/>
      <c r="K36" s="37"/>
      <c r="L36" s="65">
        <v>4.5</v>
      </c>
      <c r="M36" s="47"/>
      <c r="N36" s="37"/>
      <c r="O36" s="37"/>
      <c r="P36" s="41"/>
      <c r="Q36" s="37"/>
      <c r="R36" s="20"/>
      <c r="S36" s="20"/>
      <c r="T36" s="20"/>
      <c r="U36" s="20"/>
      <c r="V36" s="20"/>
      <c r="W36" s="20"/>
      <c r="X36" s="20"/>
    </row>
    <row r="37" spans="1:24" x14ac:dyDescent="0.25">
      <c r="A37" s="21"/>
      <c r="B37" s="32" t="s">
        <v>300</v>
      </c>
      <c r="C37" s="33">
        <f t="shared" si="0"/>
        <v>0</v>
      </c>
      <c r="D37" s="19"/>
      <c r="E37" s="33">
        <f t="shared" si="1"/>
        <v>0</v>
      </c>
      <c r="F37" s="30"/>
      <c r="G37" s="118"/>
      <c r="H37" s="118"/>
      <c r="I37" s="118"/>
      <c r="K37" s="37"/>
      <c r="L37" s="65">
        <v>4.6666666666666599</v>
      </c>
      <c r="M37" s="47"/>
      <c r="N37" s="37"/>
      <c r="O37" s="37"/>
      <c r="P37" s="41"/>
      <c r="Q37" s="37"/>
      <c r="R37" s="20"/>
      <c r="S37" s="20"/>
      <c r="T37" s="20"/>
      <c r="U37" s="20"/>
      <c r="V37" s="20"/>
      <c r="W37" s="20"/>
      <c r="X37" s="20"/>
    </row>
    <row r="38" spans="1:24" x14ac:dyDescent="0.25">
      <c r="A38" s="21"/>
      <c r="B38" s="32" t="s">
        <v>300</v>
      </c>
      <c r="C38" s="33">
        <f t="shared" si="0"/>
        <v>0</v>
      </c>
      <c r="D38" s="19"/>
      <c r="E38" s="33">
        <f t="shared" si="1"/>
        <v>0</v>
      </c>
      <c r="F38" s="30"/>
      <c r="G38" s="118"/>
      <c r="H38" s="118"/>
      <c r="I38" s="118"/>
      <c r="K38" s="37"/>
      <c r="L38" s="65">
        <v>4.75</v>
      </c>
      <c r="M38" s="47"/>
      <c r="N38" s="37"/>
      <c r="O38" s="37"/>
      <c r="P38" s="41"/>
      <c r="Q38" s="37"/>
      <c r="R38" s="20"/>
      <c r="S38" s="20"/>
      <c r="T38" s="20"/>
      <c r="U38" s="20"/>
      <c r="V38" s="20"/>
      <c r="W38" s="20"/>
      <c r="X38" s="20"/>
    </row>
    <row r="39" spans="1:24" ht="9" customHeight="1" x14ac:dyDescent="0.25">
      <c r="K39" s="37"/>
      <c r="L39" s="65">
        <v>5.125</v>
      </c>
      <c r="M39" s="48"/>
      <c r="N39" s="37"/>
      <c r="O39" s="37"/>
      <c r="P39" s="41"/>
      <c r="Q39" s="37"/>
      <c r="R39" s="20"/>
      <c r="S39" s="20"/>
      <c r="T39" s="20"/>
      <c r="U39" s="20"/>
      <c r="V39" s="20"/>
      <c r="W39" s="20"/>
      <c r="X39" s="20"/>
    </row>
    <row r="40" spans="1:24" ht="21" x14ac:dyDescent="0.4">
      <c r="A40" s="111" t="s">
        <v>363</v>
      </c>
      <c r="B40" s="111"/>
      <c r="C40" s="22"/>
      <c r="E40" s="34" t="s">
        <v>364</v>
      </c>
      <c r="F40" s="18" t="s">
        <v>300</v>
      </c>
      <c r="G40" s="23" t="s">
        <v>365</v>
      </c>
      <c r="H40" s="35">
        <f>IFERROR(SUM((I5-F40)*131.25/100),0)</f>
        <v>0</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IFERROR(SUM(100*(I5-F40)/(I5-1)/100),0)</f>
        <v>0</v>
      </c>
      <c r="K42" s="37"/>
      <c r="L42" s="66">
        <v>5.5</v>
      </c>
      <c r="M42" s="43"/>
      <c r="N42" s="37"/>
      <c r="O42" s="37"/>
      <c r="P42" s="41"/>
      <c r="Q42" s="37"/>
      <c r="R42" s="20"/>
      <c r="S42" s="20"/>
      <c r="T42" s="20"/>
      <c r="U42" s="20"/>
      <c r="V42" s="20"/>
      <c r="W42" s="20"/>
      <c r="X42" s="20"/>
    </row>
    <row r="43" spans="1:24" x14ac:dyDescent="0.25">
      <c r="A43" s="111" t="s">
        <v>459</v>
      </c>
      <c r="B43" s="111"/>
      <c r="C43" s="122" t="s">
        <v>328</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6.125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6.25</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63">
    <mergeCell ref="A48:I48"/>
    <mergeCell ref="A43:B43"/>
    <mergeCell ref="C43:E43"/>
    <mergeCell ref="C2:E2"/>
    <mergeCell ref="A40:B40"/>
    <mergeCell ref="E42:G42"/>
    <mergeCell ref="A45:I45"/>
    <mergeCell ref="A46:I46"/>
    <mergeCell ref="A47:I47"/>
    <mergeCell ref="E41:G41"/>
    <mergeCell ref="G29:I29"/>
    <mergeCell ref="G30:I30"/>
    <mergeCell ref="G31:I31"/>
    <mergeCell ref="G32:I32"/>
    <mergeCell ref="G33:I33"/>
    <mergeCell ref="G34:I34"/>
    <mergeCell ref="G35:I35"/>
    <mergeCell ref="G36:I36"/>
    <mergeCell ref="G37:I37"/>
    <mergeCell ref="G38:I38"/>
    <mergeCell ref="G28:I28"/>
    <mergeCell ref="C16:E16"/>
    <mergeCell ref="C17:E17"/>
    <mergeCell ref="F17:G17"/>
    <mergeCell ref="C18:E18"/>
    <mergeCell ref="F18:G18"/>
    <mergeCell ref="A21:I21"/>
    <mergeCell ref="A22:I22"/>
    <mergeCell ref="A23:I23"/>
    <mergeCell ref="G25:I25"/>
    <mergeCell ref="G26:I26"/>
    <mergeCell ref="G27:I27"/>
    <mergeCell ref="C12:E12"/>
    <mergeCell ref="F12:H12"/>
    <mergeCell ref="C13:E13"/>
    <mergeCell ref="C14:E14"/>
    <mergeCell ref="C15:E15"/>
    <mergeCell ref="F15:G15"/>
    <mergeCell ref="H15:I15"/>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conditionalFormatting sqref="C27:E38">
    <cfRule type="cellIs" dxfId="4" priority="1" stopIfTrue="1" operator="equal">
      <formula>0</formula>
    </cfRule>
  </conditionalFormatting>
  <dataValidations count="17">
    <dataValidation type="list" showInputMessage="1" showErrorMessage="1" sqref="H3">
      <formula1>$M$1:$M$39</formula1>
    </dataValidation>
    <dataValidation type="list" allowBlank="1" showInputMessage="1" showErrorMessage="1" sqref="B4:B18">
      <formula1>$N$1:$N$16</formula1>
    </dataValidation>
    <dataValidation type="list" allowBlank="1" showInputMessage="1" showErrorMessage="1" sqref="H15:I15">
      <formula1>$P$1:$P$48</formula1>
    </dataValidation>
    <dataValidation type="list" allowBlank="1" showInputMessage="1" showErrorMessage="1" sqref="A10">
      <formula1>$L$1:$L$97</formula1>
    </dataValidation>
    <dataValidation type="list" allowBlank="1" showInputMessage="1" showErrorMessage="1" sqref="H3">
      <formula1>$M$1:$M$17</formula1>
    </dataValidation>
    <dataValidation type="list" allowBlank="1" showInputMessage="1" showErrorMessage="1" sqref="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IU26:IU38">
      <formula1>$K$8:$K$10</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B983044:WVB983058 A11:A18 A4:A9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IP4:IP18">
      <formula1>$L$6:$L$89</formula1>
    </dataValidation>
    <dataValidation type="list" allowBlank="1" showInputMessage="1" showErrorMessage="1" sqref="F26:F38">
      <formula1>$K$5:$K$8</formula1>
    </dataValidation>
    <dataValidation type="list" allowBlank="1" showInputMessage="1" showErrorMessage="1" sqref="H4">
      <formula1>$K$10:$K$16</formula1>
    </dataValidation>
    <dataValidation type="list" allowBlank="1" showInputMessage="1" showErrorMessage="1" sqref="C43:E43">
      <formula1>$K$20:$K$25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tabSelected="1" view="pageLayout" zoomScaleNormal="145" zoomScaleSheetLayoutView="100" workbookViewId="0">
      <selection activeCell="A47" sqref="A1:I47"/>
    </sheetView>
  </sheetViews>
  <sheetFormatPr defaultRowHeight="13.8" x14ac:dyDescent="0.25"/>
  <cols>
    <col min="1" max="3" width="8.88671875" style="14"/>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1.77734375" style="14" customWidth="1"/>
    <col min="12" max="12" width="11.5546875" style="85" bestFit="1" customWidth="1"/>
    <col min="13" max="13" width="11.33203125" style="8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522</v>
      </c>
      <c r="D1" s="108"/>
      <c r="E1" s="108"/>
      <c r="F1" s="109" t="s">
        <v>292</v>
      </c>
      <c r="G1" s="109"/>
      <c r="H1" s="110">
        <v>42350</v>
      </c>
      <c r="I1" s="110"/>
      <c r="K1" s="37"/>
      <c r="L1" s="49"/>
      <c r="M1" s="61"/>
      <c r="N1" s="58"/>
      <c r="O1" s="37"/>
      <c r="P1" s="40"/>
      <c r="Q1" s="37"/>
    </row>
    <row r="2" spans="1:24" ht="14.4" x14ac:dyDescent="0.25">
      <c r="A2" s="111" t="s">
        <v>293</v>
      </c>
      <c r="B2" s="111"/>
      <c r="C2" s="132" t="s">
        <v>523</v>
      </c>
      <c r="D2" s="132"/>
      <c r="E2" s="132"/>
      <c r="F2" s="111" t="s">
        <v>294</v>
      </c>
      <c r="G2" s="111"/>
      <c r="H2" s="16">
        <v>1</v>
      </c>
      <c r="I2" s="14" t="s">
        <v>515</v>
      </c>
      <c r="K2" s="37"/>
      <c r="L2" s="50"/>
      <c r="M2" s="62" t="s">
        <v>413</v>
      </c>
      <c r="N2" s="59" t="s">
        <v>313</v>
      </c>
      <c r="O2" s="37"/>
      <c r="P2" s="41"/>
      <c r="Q2" s="37"/>
    </row>
    <row r="3" spans="1:24" ht="14.4" x14ac:dyDescent="0.3">
      <c r="A3" s="17" t="s">
        <v>295</v>
      </c>
      <c r="B3" s="17" t="s">
        <v>296</v>
      </c>
      <c r="C3" s="112" t="s">
        <v>297</v>
      </c>
      <c r="D3" s="112"/>
      <c r="E3" s="112"/>
      <c r="F3" s="111" t="s">
        <v>298</v>
      </c>
      <c r="G3" s="111"/>
      <c r="H3" s="38" t="s">
        <v>381</v>
      </c>
      <c r="K3" s="37"/>
      <c r="L3" s="50"/>
      <c r="M3" s="63" t="s">
        <v>380</v>
      </c>
      <c r="N3" s="59" t="s">
        <v>337</v>
      </c>
      <c r="O3" s="37"/>
      <c r="P3" s="41"/>
      <c r="Q3" s="37"/>
    </row>
    <row r="4" spans="1:24" ht="14.4" x14ac:dyDescent="0.25">
      <c r="A4" s="18">
        <v>3</v>
      </c>
      <c r="B4" s="18" t="s">
        <v>513</v>
      </c>
      <c r="C4" s="113" t="s">
        <v>514</v>
      </c>
      <c r="D4" s="113"/>
      <c r="E4" s="113"/>
      <c r="F4" s="111" t="s">
        <v>451</v>
      </c>
      <c r="G4" s="111"/>
      <c r="H4" s="82" t="s">
        <v>324</v>
      </c>
      <c r="K4" s="37"/>
      <c r="L4" s="50"/>
      <c r="M4" s="62" t="s">
        <v>416</v>
      </c>
      <c r="N4" s="59" t="s">
        <v>370</v>
      </c>
      <c r="O4" s="37"/>
      <c r="P4" s="41"/>
      <c r="Q4" s="37"/>
      <c r="R4" s="20"/>
      <c r="S4" s="20"/>
      <c r="T4" s="20"/>
      <c r="U4" s="20"/>
      <c r="V4" s="20"/>
      <c r="W4" s="20"/>
      <c r="X4" s="20"/>
    </row>
    <row r="5" spans="1:24" ht="14.4" x14ac:dyDescent="0.25">
      <c r="A5" s="18">
        <v>1</v>
      </c>
      <c r="B5" s="18" t="s">
        <v>368</v>
      </c>
      <c r="C5" s="114" t="s">
        <v>516</v>
      </c>
      <c r="D5" s="114"/>
      <c r="E5" s="114"/>
      <c r="F5" s="111" t="s">
        <v>299</v>
      </c>
      <c r="G5" s="111"/>
      <c r="H5" s="115"/>
      <c r="I5" s="75" t="s">
        <v>300</v>
      </c>
      <c r="K5" s="40"/>
      <c r="L5" s="50"/>
      <c r="M5" s="62" t="s">
        <v>414</v>
      </c>
      <c r="N5" s="59" t="s">
        <v>325</v>
      </c>
      <c r="O5" s="37"/>
      <c r="P5" s="41"/>
      <c r="Q5" s="37"/>
      <c r="R5" s="20"/>
      <c r="S5" s="20"/>
      <c r="T5" s="20"/>
      <c r="U5" s="20"/>
      <c r="V5" s="20"/>
      <c r="W5" s="20"/>
      <c r="X5" s="20"/>
    </row>
    <row r="6" spans="1:24" ht="14.4" x14ac:dyDescent="0.25">
      <c r="A6" s="18">
        <v>1</v>
      </c>
      <c r="B6" s="39" t="s">
        <v>337</v>
      </c>
      <c r="C6" s="114" t="s">
        <v>517</v>
      </c>
      <c r="D6" s="114"/>
      <c r="E6" s="114"/>
      <c r="F6" s="111" t="s">
        <v>301</v>
      </c>
      <c r="G6" s="111"/>
      <c r="H6" s="111"/>
      <c r="I6" s="80"/>
      <c r="K6" s="41" t="s">
        <v>302</v>
      </c>
      <c r="L6" s="65">
        <v>0.125</v>
      </c>
      <c r="M6" s="62" t="s">
        <v>419</v>
      </c>
      <c r="N6" s="59" t="s">
        <v>513</v>
      </c>
      <c r="O6" s="37"/>
      <c r="P6" s="41"/>
      <c r="Q6" s="37"/>
      <c r="R6" s="20"/>
      <c r="S6" s="20"/>
      <c r="T6" s="20"/>
      <c r="U6" s="20"/>
      <c r="V6" s="20"/>
      <c r="W6" s="20"/>
      <c r="X6" s="20"/>
    </row>
    <row r="7" spans="1:24" ht="14.4" x14ac:dyDescent="0.25">
      <c r="A7" s="18">
        <v>2</v>
      </c>
      <c r="B7" s="18" t="s">
        <v>337</v>
      </c>
      <c r="C7" s="113" t="s">
        <v>518</v>
      </c>
      <c r="D7" s="113"/>
      <c r="E7" s="113"/>
      <c r="F7" s="111" t="s">
        <v>304</v>
      </c>
      <c r="G7" s="111"/>
      <c r="H7" s="111"/>
      <c r="I7" s="77"/>
      <c r="K7" s="41" t="s">
        <v>305</v>
      </c>
      <c r="L7" s="65">
        <v>0.25</v>
      </c>
      <c r="M7" s="62" t="s">
        <v>415</v>
      </c>
      <c r="N7" s="59" t="s">
        <v>371</v>
      </c>
      <c r="O7" s="37"/>
      <c r="P7" s="41"/>
      <c r="Q7" s="37"/>
      <c r="R7" s="20"/>
      <c r="S7" s="20"/>
      <c r="T7" s="20"/>
      <c r="U7" s="20"/>
      <c r="V7" s="20"/>
      <c r="W7" s="20"/>
      <c r="X7" s="20"/>
    </row>
    <row r="8" spans="1:24" ht="14.4" x14ac:dyDescent="0.3">
      <c r="A8" s="18">
        <v>0.25</v>
      </c>
      <c r="B8" s="18" t="s">
        <v>337</v>
      </c>
      <c r="C8" s="114" t="s">
        <v>519</v>
      </c>
      <c r="D8" s="114"/>
      <c r="E8" s="114"/>
      <c r="F8" s="111" t="s">
        <v>307</v>
      </c>
      <c r="G8" s="111"/>
      <c r="H8" s="111"/>
      <c r="I8" s="89"/>
      <c r="K8" s="42"/>
      <c r="L8" s="65">
        <v>0.33333333333333331</v>
      </c>
      <c r="M8" s="63" t="s">
        <v>303</v>
      </c>
      <c r="N8" s="59" t="s">
        <v>329</v>
      </c>
      <c r="O8" s="37"/>
      <c r="P8" s="41" t="s">
        <v>308</v>
      </c>
      <c r="Q8" s="37"/>
      <c r="R8" s="20"/>
      <c r="S8" s="20"/>
      <c r="T8" s="20"/>
      <c r="U8" s="20"/>
      <c r="V8" s="20"/>
      <c r="W8" s="20"/>
      <c r="X8" s="20"/>
    </row>
    <row r="9" spans="1:24" ht="14.4" x14ac:dyDescent="0.25">
      <c r="A9" s="18">
        <v>1</v>
      </c>
      <c r="B9" s="18" t="s">
        <v>313</v>
      </c>
      <c r="C9" s="114" t="s">
        <v>520</v>
      </c>
      <c r="D9" s="114"/>
      <c r="E9" s="114"/>
      <c r="F9" s="111" t="s">
        <v>309</v>
      </c>
      <c r="G9" s="111"/>
      <c r="H9" s="111"/>
      <c r="I9" s="89"/>
      <c r="K9" s="37"/>
      <c r="L9" s="65">
        <v>0.5</v>
      </c>
      <c r="M9" s="62" t="s">
        <v>306</v>
      </c>
      <c r="N9" s="59" t="s">
        <v>332</v>
      </c>
      <c r="O9" s="37">
        <v>1</v>
      </c>
      <c r="P9" s="41" t="s">
        <v>311</v>
      </c>
      <c r="Q9" s="37"/>
      <c r="R9" s="20"/>
      <c r="S9" s="20"/>
      <c r="T9" s="20"/>
      <c r="U9" s="20"/>
      <c r="V9" s="20"/>
      <c r="W9" s="20"/>
      <c r="X9" s="20"/>
    </row>
    <row r="10" spans="1:24" ht="14.4" x14ac:dyDescent="0.25">
      <c r="A10" s="18"/>
      <c r="B10" s="18"/>
      <c r="C10" s="113"/>
      <c r="D10" s="113"/>
      <c r="E10" s="113"/>
      <c r="F10" s="111" t="s">
        <v>446</v>
      </c>
      <c r="G10" s="111"/>
      <c r="H10" s="111"/>
      <c r="I10" s="86"/>
      <c r="K10" s="40" t="s">
        <v>9</v>
      </c>
      <c r="L10" s="65">
        <v>0.66666666666666663</v>
      </c>
      <c r="M10" s="62" t="s">
        <v>408</v>
      </c>
      <c r="N10" s="59" t="s">
        <v>368</v>
      </c>
      <c r="O10" s="37">
        <v>2</v>
      </c>
      <c r="P10" s="41" t="s">
        <v>314</v>
      </c>
      <c r="Q10" s="37"/>
      <c r="R10" s="20"/>
      <c r="S10" s="20"/>
      <c r="T10" s="20"/>
      <c r="U10" s="20"/>
      <c r="V10" s="20"/>
      <c r="W10" s="20"/>
      <c r="X10" s="20"/>
    </row>
    <row r="11" spans="1:24" ht="14.4" x14ac:dyDescent="0.25">
      <c r="A11" s="18"/>
      <c r="B11" s="18"/>
      <c r="C11" s="114"/>
      <c r="D11" s="114"/>
      <c r="E11" s="114"/>
      <c r="F11" s="111"/>
      <c r="G11" s="111"/>
      <c r="H11" s="111"/>
      <c r="I11" s="85"/>
      <c r="K11" s="41" t="s">
        <v>432</v>
      </c>
      <c r="L11" s="65">
        <v>0.75</v>
      </c>
      <c r="M11" s="62" t="s">
        <v>410</v>
      </c>
      <c r="N11" s="59" t="s">
        <v>372</v>
      </c>
      <c r="O11" s="37">
        <v>3</v>
      </c>
      <c r="P11" s="41" t="s">
        <v>316</v>
      </c>
      <c r="Q11" s="37"/>
      <c r="R11" s="20"/>
      <c r="S11" s="20"/>
      <c r="T11" s="20"/>
      <c r="U11" s="20"/>
      <c r="V11" s="20"/>
      <c r="W11" s="20"/>
      <c r="X11" s="20"/>
    </row>
    <row r="12" spans="1:24" ht="14.4" x14ac:dyDescent="0.3">
      <c r="A12" s="18"/>
      <c r="B12" s="18"/>
      <c r="C12" s="114"/>
      <c r="D12" s="114"/>
      <c r="E12" s="114"/>
      <c r="F12" s="111"/>
      <c r="G12" s="111"/>
      <c r="H12" s="111"/>
      <c r="I12" s="85"/>
      <c r="K12" s="41" t="s">
        <v>324</v>
      </c>
      <c r="L12" s="65">
        <v>1</v>
      </c>
      <c r="M12" s="63" t="s">
        <v>379</v>
      </c>
      <c r="N12" s="59" t="s">
        <v>322</v>
      </c>
      <c r="O12" s="37">
        <v>3.5</v>
      </c>
      <c r="P12" s="41" t="s">
        <v>319</v>
      </c>
      <c r="Q12" s="37"/>
      <c r="R12" s="20"/>
      <c r="S12" s="20"/>
      <c r="T12" s="20"/>
      <c r="U12" s="20"/>
      <c r="V12" s="20"/>
      <c r="W12" s="20"/>
      <c r="X12" s="20"/>
    </row>
    <row r="13" spans="1:24" ht="14.4" x14ac:dyDescent="0.25">
      <c r="A13" s="18"/>
      <c r="B13" s="18"/>
      <c r="C13" s="113"/>
      <c r="D13" s="113"/>
      <c r="E13" s="113"/>
      <c r="H13" s="87" t="s">
        <v>320</v>
      </c>
      <c r="I13" s="88"/>
      <c r="K13" s="41" t="s">
        <v>331</v>
      </c>
      <c r="L13" s="65">
        <v>2</v>
      </c>
      <c r="M13" s="62" t="s">
        <v>418</v>
      </c>
      <c r="N13" s="59" t="s">
        <v>377</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376</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t="s">
        <v>319</v>
      </c>
      <c r="I15" s="117"/>
      <c r="K15" s="41"/>
      <c r="L15" s="65">
        <v>4</v>
      </c>
      <c r="M15" s="62" t="s">
        <v>310</v>
      </c>
      <c r="N15" s="59" t="s">
        <v>378</v>
      </c>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t="s">
        <v>334</v>
      </c>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t="s">
        <v>336</v>
      </c>
      <c r="G18" s="111"/>
      <c r="H18" s="27"/>
      <c r="K18" s="37"/>
      <c r="L18" s="65">
        <v>1.25</v>
      </c>
      <c r="M18" s="62" t="s">
        <v>417</v>
      </c>
      <c r="N18" s="37"/>
      <c r="O18" s="37">
        <v>9</v>
      </c>
      <c r="P18" s="41" t="s">
        <v>338</v>
      </c>
      <c r="Q18" s="37"/>
      <c r="R18" s="20"/>
      <c r="S18" s="20"/>
      <c r="T18" s="20"/>
      <c r="U18" s="20"/>
      <c r="V18" s="20"/>
      <c r="W18" s="20"/>
      <c r="X18" s="20"/>
    </row>
    <row r="19" spans="1:24" ht="14.4"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K20" s="40"/>
      <c r="L20" s="65">
        <v>1.5</v>
      </c>
      <c r="M20" s="62" t="s">
        <v>411</v>
      </c>
      <c r="N20" s="46"/>
      <c r="O20" s="37"/>
      <c r="P20" s="41" t="s">
        <v>341</v>
      </c>
      <c r="Q20" s="37"/>
      <c r="R20" s="20"/>
      <c r="S20" s="20"/>
      <c r="T20" s="20"/>
      <c r="U20" s="20"/>
      <c r="V20" s="20"/>
      <c r="W20" s="20"/>
      <c r="X20" s="20"/>
    </row>
    <row r="21" spans="1:24" ht="14.4" x14ac:dyDescent="0.25">
      <c r="A21" s="118" t="s">
        <v>524</v>
      </c>
      <c r="B21" s="118"/>
      <c r="C21" s="118"/>
      <c r="D21" s="118"/>
      <c r="E21" s="118"/>
      <c r="F21" s="118"/>
      <c r="G21" s="118"/>
      <c r="H21" s="118"/>
      <c r="I21" s="118"/>
      <c r="K21" s="41" t="s">
        <v>457</v>
      </c>
      <c r="L21" s="65">
        <v>1.6666666666666665</v>
      </c>
      <c r="M21" s="62" t="s">
        <v>412</v>
      </c>
      <c r="N21" s="46"/>
      <c r="O21" s="37"/>
      <c r="P21" s="41" t="s">
        <v>342</v>
      </c>
      <c r="Q21" s="37"/>
      <c r="R21" s="20"/>
      <c r="S21" s="20"/>
      <c r="T21" s="20"/>
      <c r="U21" s="20"/>
      <c r="V21" s="20"/>
      <c r="W21" s="20"/>
      <c r="X21" s="20"/>
    </row>
    <row r="22" spans="1:24" ht="14.4" x14ac:dyDescent="0.25">
      <c r="A22" s="119" t="s">
        <v>521</v>
      </c>
      <c r="B22" s="119"/>
      <c r="C22" s="119"/>
      <c r="D22" s="119"/>
      <c r="E22" s="119"/>
      <c r="F22" s="119"/>
      <c r="G22" s="119"/>
      <c r="H22" s="119"/>
      <c r="I22" s="119"/>
      <c r="K22" s="41" t="s">
        <v>458</v>
      </c>
      <c r="L22" s="65">
        <v>1.75</v>
      </c>
      <c r="M22" s="62" t="s">
        <v>321</v>
      </c>
      <c r="N22" s="46"/>
      <c r="O22" s="37"/>
      <c r="P22" s="41" t="s">
        <v>343</v>
      </c>
      <c r="Q22" s="37"/>
      <c r="R22" s="20"/>
      <c r="S22" s="20"/>
      <c r="T22" s="20"/>
      <c r="U22" s="20"/>
      <c r="V22" s="20"/>
      <c r="W22" s="20"/>
      <c r="X22" s="20"/>
    </row>
    <row r="23" spans="1:24" ht="14.4" x14ac:dyDescent="0.25">
      <c r="A23" s="119"/>
      <c r="B23" s="119"/>
      <c r="C23" s="119"/>
      <c r="D23" s="119"/>
      <c r="E23" s="119"/>
      <c r="F23" s="119"/>
      <c r="G23" s="119"/>
      <c r="H23" s="119"/>
      <c r="I23" s="119"/>
      <c r="K23" s="41" t="s">
        <v>328</v>
      </c>
      <c r="L23" s="65">
        <v>2.25</v>
      </c>
      <c r="M23" s="62" t="s">
        <v>404</v>
      </c>
      <c r="N23" s="46"/>
      <c r="O23" s="37"/>
      <c r="P23" s="41" t="s">
        <v>344</v>
      </c>
      <c r="Q23" s="37"/>
      <c r="R23" s="20"/>
      <c r="S23" s="20"/>
      <c r="T23" s="20"/>
      <c r="U23" s="20"/>
      <c r="V23" s="20"/>
      <c r="W23" s="20"/>
      <c r="X23" s="20"/>
    </row>
    <row r="24" spans="1:24" ht="14.4" x14ac:dyDescent="0.25">
      <c r="K24" s="41"/>
      <c r="L24" s="65">
        <v>2.3333333333333299</v>
      </c>
      <c r="M24" s="62" t="s">
        <v>405</v>
      </c>
      <c r="N24" s="46"/>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c r="O26" s="37"/>
      <c r="P26" s="41" t="s">
        <v>353</v>
      </c>
      <c r="Q26" s="37"/>
      <c r="R26" s="20"/>
      <c r="S26" s="20"/>
      <c r="T26" s="20"/>
      <c r="U26" s="20"/>
      <c r="V26" s="20"/>
      <c r="W26" s="20"/>
      <c r="X26" s="20"/>
    </row>
    <row r="27" spans="1:24" ht="14.4" x14ac:dyDescent="0.25">
      <c r="A27" s="31"/>
      <c r="B27" s="32" t="s">
        <v>300</v>
      </c>
      <c r="C27" s="33">
        <f>IFERROR(SUM($I$5-B27)*131.25/100,0)</f>
        <v>0</v>
      </c>
      <c r="D27" s="19"/>
      <c r="E27" s="33">
        <f>IFERROR(SUM(100*($I$5-B27)/($I$5-1)/100),0)</f>
        <v>0</v>
      </c>
      <c r="F27" s="30"/>
      <c r="G27" s="118"/>
      <c r="H27" s="118"/>
      <c r="I27" s="118"/>
      <c r="K27" s="37"/>
      <c r="L27" s="65">
        <v>2.75</v>
      </c>
      <c r="M27" s="62" t="s">
        <v>409</v>
      </c>
      <c r="N27" s="46"/>
      <c r="O27" s="37"/>
      <c r="P27" s="41" t="s">
        <v>354</v>
      </c>
      <c r="Q27" s="37"/>
      <c r="R27" s="20"/>
      <c r="S27" s="20"/>
      <c r="T27" s="20"/>
      <c r="U27" s="20"/>
      <c r="V27" s="20"/>
      <c r="W27" s="20"/>
      <c r="X27" s="20"/>
    </row>
    <row r="28" spans="1:24" ht="14.4" x14ac:dyDescent="0.3">
      <c r="A28" s="21"/>
      <c r="B28" s="32" t="s">
        <v>300</v>
      </c>
      <c r="C28" s="33">
        <f t="shared" ref="C28:C38" si="0">IFERROR(SUM($I$5-B28)*131.25/100,0)</f>
        <v>0</v>
      </c>
      <c r="D28" s="19"/>
      <c r="E28" s="33">
        <f t="shared" ref="E28:E38" si="1">IFERROR(SUM(100*($I$5-B28)/($I$5-1)/100),0)</f>
        <v>0</v>
      </c>
      <c r="F28" s="30"/>
      <c r="G28" s="118"/>
      <c r="H28" s="118"/>
      <c r="I28" s="118"/>
      <c r="K28" s="37"/>
      <c r="L28" s="65">
        <v>3.25</v>
      </c>
      <c r="M28" s="64" t="s">
        <v>420</v>
      </c>
      <c r="N28" s="46"/>
      <c r="O28" s="37"/>
      <c r="P28" s="41" t="s">
        <v>355</v>
      </c>
      <c r="Q28" s="37"/>
      <c r="R28" s="20"/>
      <c r="S28" s="20"/>
      <c r="T28" s="20"/>
      <c r="U28" s="20"/>
      <c r="V28" s="20"/>
      <c r="W28" s="20"/>
      <c r="X28" s="20"/>
    </row>
    <row r="29" spans="1:24" ht="14.4" x14ac:dyDescent="0.3">
      <c r="A29" s="22"/>
      <c r="B29" s="32" t="s">
        <v>300</v>
      </c>
      <c r="C29" s="33">
        <f t="shared" si="0"/>
        <v>0</v>
      </c>
      <c r="D29" s="19"/>
      <c r="E29" s="33">
        <f t="shared" si="1"/>
        <v>0</v>
      </c>
      <c r="F29" s="30"/>
      <c r="G29" s="118"/>
      <c r="H29" s="118"/>
      <c r="I29" s="118"/>
      <c r="K29" s="37"/>
      <c r="L29" s="65">
        <v>3.3333333333333299</v>
      </c>
      <c r="M29" s="63" t="s">
        <v>382</v>
      </c>
      <c r="N29" s="46"/>
      <c r="O29" s="37"/>
      <c r="P29" s="41" t="s">
        <v>356</v>
      </c>
      <c r="Q29" s="37"/>
      <c r="R29" s="20"/>
      <c r="S29" s="20"/>
      <c r="T29" s="20"/>
      <c r="U29" s="20"/>
      <c r="V29" s="20"/>
      <c r="W29" s="20"/>
      <c r="X29" s="20"/>
    </row>
    <row r="30" spans="1:24" x14ac:dyDescent="0.25">
      <c r="A30" s="21"/>
      <c r="B30" s="32" t="s">
        <v>300</v>
      </c>
      <c r="C30" s="33">
        <f t="shared" si="0"/>
        <v>0</v>
      </c>
      <c r="D30" s="19"/>
      <c r="E30" s="33">
        <f t="shared" si="1"/>
        <v>0</v>
      </c>
      <c r="F30" s="30"/>
      <c r="G30" s="118"/>
      <c r="H30" s="118"/>
      <c r="I30" s="118"/>
      <c r="K30" s="37"/>
      <c r="L30" s="65">
        <v>3.5</v>
      </c>
      <c r="M30" s="47"/>
      <c r="N30" s="46"/>
      <c r="O30" s="37"/>
      <c r="P30" s="41" t="s">
        <v>357</v>
      </c>
      <c r="Q30" s="37"/>
      <c r="R30" s="20"/>
      <c r="S30" s="20"/>
      <c r="T30" s="20"/>
      <c r="U30" s="20"/>
      <c r="V30" s="20"/>
      <c r="W30" s="20"/>
      <c r="X30" s="20"/>
    </row>
    <row r="31" spans="1:24" x14ac:dyDescent="0.25">
      <c r="A31" s="21"/>
      <c r="B31" s="32" t="s">
        <v>300</v>
      </c>
      <c r="C31" s="33">
        <f t="shared" si="0"/>
        <v>0</v>
      </c>
      <c r="D31" s="19"/>
      <c r="E31" s="33">
        <f t="shared" si="1"/>
        <v>0</v>
      </c>
      <c r="F31" s="30"/>
      <c r="G31" s="118"/>
      <c r="H31" s="118"/>
      <c r="I31" s="118"/>
      <c r="K31" s="37"/>
      <c r="L31" s="65">
        <v>3.6666666666666701</v>
      </c>
      <c r="M31" s="47"/>
      <c r="N31" s="46"/>
      <c r="O31" s="37"/>
      <c r="P31" s="41" t="s">
        <v>358</v>
      </c>
      <c r="Q31" s="37"/>
      <c r="R31" s="20"/>
      <c r="S31" s="20"/>
      <c r="T31" s="20"/>
      <c r="U31" s="20"/>
      <c r="V31" s="20"/>
      <c r="W31" s="20"/>
      <c r="X31" s="20"/>
    </row>
    <row r="32" spans="1:24" x14ac:dyDescent="0.25">
      <c r="A32" s="22"/>
      <c r="B32" s="32" t="s">
        <v>300</v>
      </c>
      <c r="C32" s="33">
        <f t="shared" si="0"/>
        <v>0</v>
      </c>
      <c r="D32" s="19"/>
      <c r="E32" s="33">
        <f t="shared" si="1"/>
        <v>0</v>
      </c>
      <c r="F32" s="30"/>
      <c r="G32" s="118"/>
      <c r="H32" s="118"/>
      <c r="I32" s="118"/>
      <c r="K32" s="37"/>
      <c r="L32" s="65">
        <v>3.75</v>
      </c>
      <c r="M32" s="47"/>
      <c r="N32" s="37"/>
      <c r="O32" s="37"/>
      <c r="P32" s="41" t="s">
        <v>359</v>
      </c>
      <c r="Q32" s="37"/>
      <c r="R32" s="20"/>
      <c r="S32" s="20"/>
      <c r="T32" s="20"/>
      <c r="U32" s="20"/>
      <c r="V32" s="20"/>
      <c r="W32" s="20"/>
      <c r="X32" s="20"/>
    </row>
    <row r="33" spans="1:24" x14ac:dyDescent="0.25">
      <c r="A33" s="21"/>
      <c r="B33" s="32" t="s">
        <v>300</v>
      </c>
      <c r="C33" s="33">
        <f t="shared" si="0"/>
        <v>0</v>
      </c>
      <c r="D33" s="19"/>
      <c r="E33" s="33">
        <f t="shared" si="1"/>
        <v>0</v>
      </c>
      <c r="F33" s="30"/>
      <c r="G33" s="118"/>
      <c r="H33" s="118"/>
      <c r="I33" s="118"/>
      <c r="K33" s="37"/>
      <c r="L33" s="65">
        <v>4.125</v>
      </c>
      <c r="M33" s="47"/>
      <c r="N33" s="37"/>
      <c r="O33" s="37"/>
      <c r="P33" s="41" t="s">
        <v>360</v>
      </c>
      <c r="Q33" s="37"/>
      <c r="R33" s="20"/>
      <c r="S33" s="20"/>
      <c r="T33" s="20"/>
      <c r="U33" s="20"/>
      <c r="V33" s="20"/>
      <c r="W33" s="20"/>
      <c r="X33" s="20"/>
    </row>
    <row r="34" spans="1:24" x14ac:dyDescent="0.25">
      <c r="A34" s="21"/>
      <c r="B34" s="32" t="s">
        <v>300</v>
      </c>
      <c r="C34" s="33">
        <f t="shared" si="0"/>
        <v>0</v>
      </c>
      <c r="D34" s="19"/>
      <c r="E34" s="33">
        <f t="shared" si="1"/>
        <v>0</v>
      </c>
      <c r="F34" s="30"/>
      <c r="G34" s="118"/>
      <c r="H34" s="118"/>
      <c r="I34" s="118"/>
      <c r="K34" s="37"/>
      <c r="L34" s="65">
        <v>4.25</v>
      </c>
      <c r="M34" s="47"/>
      <c r="N34" s="37"/>
      <c r="O34" s="37"/>
      <c r="P34" s="41" t="s">
        <v>361</v>
      </c>
      <c r="Q34" s="37"/>
      <c r="R34" s="20"/>
      <c r="S34" s="20"/>
      <c r="T34" s="20"/>
      <c r="U34" s="20"/>
      <c r="V34" s="20"/>
      <c r="W34" s="20"/>
      <c r="X34" s="20"/>
    </row>
    <row r="35" spans="1:24" x14ac:dyDescent="0.25">
      <c r="A35" s="22"/>
      <c r="B35" s="32" t="s">
        <v>362</v>
      </c>
      <c r="C35" s="33">
        <f t="shared" si="0"/>
        <v>0</v>
      </c>
      <c r="D35" s="19"/>
      <c r="E35" s="33">
        <f t="shared" si="1"/>
        <v>0</v>
      </c>
      <c r="F35" s="30"/>
      <c r="G35" s="118"/>
      <c r="H35" s="118"/>
      <c r="I35" s="118"/>
      <c r="K35" s="37"/>
      <c r="L35" s="65">
        <v>4.3333333333333304</v>
      </c>
      <c r="M35" s="47"/>
      <c r="N35" s="37"/>
      <c r="O35" s="37"/>
      <c r="P35" s="41"/>
      <c r="Q35" s="37"/>
      <c r="R35" s="20"/>
      <c r="S35" s="20"/>
      <c r="T35" s="20"/>
      <c r="U35" s="20"/>
      <c r="V35" s="20"/>
      <c r="W35" s="20"/>
      <c r="X35" s="20"/>
    </row>
    <row r="36" spans="1:24" x14ac:dyDescent="0.25">
      <c r="A36" s="22"/>
      <c r="B36" s="32" t="s">
        <v>300</v>
      </c>
      <c r="C36" s="33">
        <f t="shared" si="0"/>
        <v>0</v>
      </c>
      <c r="D36" s="19"/>
      <c r="E36" s="33">
        <f t="shared" si="1"/>
        <v>0</v>
      </c>
      <c r="F36" s="30"/>
      <c r="G36" s="118"/>
      <c r="H36" s="118"/>
      <c r="I36" s="118"/>
      <c r="K36" s="37"/>
      <c r="L36" s="65">
        <v>4.5</v>
      </c>
      <c r="M36" s="47"/>
      <c r="N36" s="37"/>
      <c r="O36" s="37"/>
      <c r="P36" s="41"/>
      <c r="Q36" s="37"/>
      <c r="R36" s="20"/>
      <c r="S36" s="20"/>
      <c r="T36" s="20"/>
      <c r="U36" s="20"/>
      <c r="V36" s="20"/>
      <c r="W36" s="20"/>
      <c r="X36" s="20"/>
    </row>
    <row r="37" spans="1:24" x14ac:dyDescent="0.25">
      <c r="A37" s="21"/>
      <c r="B37" s="32" t="s">
        <v>300</v>
      </c>
      <c r="C37" s="33">
        <f t="shared" si="0"/>
        <v>0</v>
      </c>
      <c r="D37" s="19"/>
      <c r="E37" s="33">
        <f t="shared" si="1"/>
        <v>0</v>
      </c>
      <c r="F37" s="30"/>
      <c r="G37" s="118"/>
      <c r="H37" s="118"/>
      <c r="I37" s="118"/>
      <c r="K37" s="37"/>
      <c r="L37" s="65">
        <v>4.6666666666666599</v>
      </c>
      <c r="M37" s="47"/>
      <c r="N37" s="37"/>
      <c r="O37" s="37"/>
      <c r="P37" s="41"/>
      <c r="Q37" s="37"/>
      <c r="R37" s="20"/>
      <c r="S37" s="20"/>
      <c r="T37" s="20"/>
      <c r="U37" s="20"/>
      <c r="V37" s="20"/>
      <c r="W37" s="20"/>
      <c r="X37" s="20"/>
    </row>
    <row r="38" spans="1:24" x14ac:dyDescent="0.25">
      <c r="A38" s="21"/>
      <c r="B38" s="32" t="s">
        <v>300</v>
      </c>
      <c r="C38" s="33">
        <f t="shared" si="0"/>
        <v>0</v>
      </c>
      <c r="D38" s="19"/>
      <c r="E38" s="33">
        <f t="shared" si="1"/>
        <v>0</v>
      </c>
      <c r="F38" s="30"/>
      <c r="G38" s="118"/>
      <c r="H38" s="118"/>
      <c r="I38" s="118"/>
      <c r="K38" s="37"/>
      <c r="L38" s="65">
        <v>4.75</v>
      </c>
      <c r="M38" s="47"/>
      <c r="N38" s="37"/>
      <c r="O38" s="37"/>
      <c r="P38" s="41"/>
      <c r="Q38" s="37"/>
      <c r="R38" s="20"/>
      <c r="S38" s="20"/>
      <c r="T38" s="20"/>
      <c r="U38" s="20"/>
      <c r="V38" s="20"/>
      <c r="W38" s="20"/>
      <c r="X38" s="20"/>
    </row>
    <row r="39" spans="1:24" x14ac:dyDescent="0.25">
      <c r="K39" s="37"/>
      <c r="L39" s="65">
        <v>5.125</v>
      </c>
      <c r="M39" s="48"/>
      <c r="N39" s="37"/>
      <c r="O39" s="37"/>
      <c r="P39" s="41"/>
      <c r="Q39" s="37"/>
      <c r="R39" s="20"/>
      <c r="S39" s="20"/>
      <c r="T39" s="20"/>
      <c r="U39" s="20"/>
      <c r="V39" s="20"/>
      <c r="W39" s="20"/>
      <c r="X39" s="20"/>
    </row>
    <row r="40" spans="1:24" ht="21" x14ac:dyDescent="0.4">
      <c r="A40" s="111" t="s">
        <v>363</v>
      </c>
      <c r="B40" s="111"/>
      <c r="C40" s="22"/>
      <c r="E40" s="34" t="s">
        <v>364</v>
      </c>
      <c r="F40" s="18" t="s">
        <v>300</v>
      </c>
      <c r="G40" s="87" t="s">
        <v>365</v>
      </c>
      <c r="H40" s="35">
        <f>IFERROR(SUM((I5-F40)*131.25/100),0)</f>
        <v>0</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IFERROR(SUM(100*(I5-F40)/(I5-1)/100),0)</f>
        <v>0</v>
      </c>
      <c r="K42" s="37"/>
      <c r="L42" s="66">
        <v>5.5</v>
      </c>
      <c r="M42" s="43"/>
      <c r="N42" s="37"/>
      <c r="O42" s="37"/>
      <c r="P42" s="41"/>
      <c r="Q42" s="37"/>
      <c r="R42" s="20"/>
      <c r="S42" s="20"/>
      <c r="T42" s="20"/>
      <c r="U42" s="20"/>
      <c r="V42" s="20"/>
      <c r="W42" s="20"/>
      <c r="X42" s="20"/>
    </row>
    <row r="43" spans="1:24" x14ac:dyDescent="0.25">
      <c r="A43" s="111" t="s">
        <v>459</v>
      </c>
      <c r="B43" s="111"/>
      <c r="C43" s="122" t="s">
        <v>328</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6.125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6.25</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63">
    <mergeCell ref="A48:I48"/>
    <mergeCell ref="C2:E2"/>
    <mergeCell ref="E42:G42"/>
    <mergeCell ref="A43:B43"/>
    <mergeCell ref="C43:E43"/>
    <mergeCell ref="A45:I45"/>
    <mergeCell ref="A46:I46"/>
    <mergeCell ref="A47:I47"/>
    <mergeCell ref="G35:I35"/>
    <mergeCell ref="G36:I36"/>
    <mergeCell ref="G37:I37"/>
    <mergeCell ref="G38:I38"/>
    <mergeCell ref="A40:B40"/>
    <mergeCell ref="E41:G41"/>
    <mergeCell ref="G29:I29"/>
    <mergeCell ref="G30:I30"/>
    <mergeCell ref="G31:I31"/>
    <mergeCell ref="G32:I32"/>
    <mergeCell ref="G33:I33"/>
    <mergeCell ref="G34:I34"/>
    <mergeCell ref="A22:I22"/>
    <mergeCell ref="A23:I23"/>
    <mergeCell ref="G25:I25"/>
    <mergeCell ref="G26:I26"/>
    <mergeCell ref="G27:I27"/>
    <mergeCell ref="G28:I28"/>
    <mergeCell ref="C16:E16"/>
    <mergeCell ref="C17:E17"/>
    <mergeCell ref="F17:G17"/>
    <mergeCell ref="C18:E18"/>
    <mergeCell ref="F18:G18"/>
    <mergeCell ref="A21:I21"/>
    <mergeCell ref="C12:E12"/>
    <mergeCell ref="F12:H12"/>
    <mergeCell ref="C13:E13"/>
    <mergeCell ref="C14:E14"/>
    <mergeCell ref="C15:E15"/>
    <mergeCell ref="F15:G15"/>
    <mergeCell ref="H15:I15"/>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conditionalFormatting sqref="C27:E38">
    <cfRule type="cellIs" dxfId="1" priority="1" stopIfTrue="1" operator="equal">
      <formula>0</formula>
    </cfRule>
  </conditionalFormatting>
  <dataValidations count="17">
    <dataValidation type="list" allowBlank="1" showInputMessage="1" showErrorMessage="1" sqref="C43:E43">
      <formula1>$K$20:$K$25</formula1>
    </dataValidation>
    <dataValidation type="list" allowBlank="1" showInputMessage="1" showErrorMessage="1" sqref="H4">
      <formula1>$K$10:$K$16</formula1>
    </dataValidation>
    <dataValidation type="list" allowBlank="1" showInputMessage="1" showErrorMessage="1" sqref="F26:F38">
      <formula1>$K$5:$K$8</formula1>
    </dataValidation>
    <dataValidation type="list" allowBlank="1" showInputMessage="1" showErrorMessage="1" sqref="WVB983044:WVB983058 A11:A18 A4:A9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IP4:IP18">
      <formula1>$L$6:$L$89</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IU26:IU38">
      <formula1>$K$8:$K$10</formula1>
    </dataValidation>
    <dataValidation type="list" allowBlank="1" showInputMessage="1" showErrorMessage="1" sqref="H3">
      <formula1>$M$1:$M$17</formula1>
    </dataValidation>
    <dataValidation type="list" allowBlank="1" showInputMessage="1" showErrorMessage="1" sqref="A10">
      <formula1>$L$1:$L$97</formula1>
    </dataValidation>
    <dataValidation type="list" allowBlank="1" showInputMessage="1" showErrorMessage="1" sqref="H15:I15">
      <formula1>$P$1:$P$48</formula1>
    </dataValidation>
    <dataValidation type="list" allowBlank="1" showInputMessage="1" showErrorMessage="1" sqref="B4:B18">
      <formula1>$N$1:$N$16</formula1>
    </dataValidation>
    <dataValidation type="list" showInputMessage="1" showErrorMessage="1" sqref="H3">
      <formula1>$M$1:$M$39</formula1>
    </dataValidation>
  </dataValidations>
  <pageMargins left="0.7" right="0.7" top="0.75" bottom="0.75" header="0.3" footer="0.3"/>
  <pageSetup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topLeftCell="A20" zoomScaleNormal="145" zoomScaleSheetLayoutView="100" workbookViewId="0">
      <selection activeCell="A47" sqref="A1:I47"/>
    </sheetView>
  </sheetViews>
  <sheetFormatPr defaultRowHeight="13.8" x14ac:dyDescent="0.25"/>
  <cols>
    <col min="1" max="3" width="8.88671875" style="14"/>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1.77734375" style="14" customWidth="1"/>
    <col min="12" max="12" width="11.5546875" style="85" bestFit="1" customWidth="1"/>
    <col min="13" max="13" width="11.33203125" style="8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414</v>
      </c>
      <c r="D1" s="108"/>
      <c r="E1" s="108"/>
      <c r="F1" s="109" t="s">
        <v>292</v>
      </c>
      <c r="G1" s="109"/>
      <c r="H1" s="110">
        <v>42350</v>
      </c>
      <c r="I1" s="110"/>
      <c r="K1" s="37"/>
      <c r="L1" s="49"/>
      <c r="M1" s="61"/>
      <c r="N1" s="58"/>
      <c r="O1" s="37"/>
      <c r="P1" s="40"/>
      <c r="Q1" s="37"/>
    </row>
    <row r="2" spans="1:24" ht="14.4" x14ac:dyDescent="0.25">
      <c r="A2" s="111" t="s">
        <v>293</v>
      </c>
      <c r="B2" s="111"/>
      <c r="C2" s="132" t="s">
        <v>526</v>
      </c>
      <c r="D2" s="132"/>
      <c r="E2" s="132"/>
      <c r="F2" s="111" t="s">
        <v>294</v>
      </c>
      <c r="G2" s="111"/>
      <c r="H2" s="16">
        <v>1</v>
      </c>
      <c r="I2" s="14" t="s">
        <v>525</v>
      </c>
      <c r="K2" s="37"/>
      <c r="L2" s="50"/>
      <c r="M2" s="62" t="s">
        <v>413</v>
      </c>
      <c r="N2" s="59" t="s">
        <v>313</v>
      </c>
      <c r="O2" s="37"/>
      <c r="P2" s="41"/>
      <c r="Q2" s="37"/>
    </row>
    <row r="3" spans="1:24" ht="14.4" x14ac:dyDescent="0.3">
      <c r="A3" s="17" t="s">
        <v>295</v>
      </c>
      <c r="B3" s="17" t="s">
        <v>296</v>
      </c>
      <c r="C3" s="112" t="s">
        <v>297</v>
      </c>
      <c r="D3" s="112"/>
      <c r="E3" s="112"/>
      <c r="F3" s="111" t="s">
        <v>298</v>
      </c>
      <c r="G3" s="111"/>
      <c r="H3" s="38" t="s">
        <v>312</v>
      </c>
      <c r="K3" s="37"/>
      <c r="L3" s="50"/>
      <c r="M3" s="63" t="s">
        <v>380</v>
      </c>
      <c r="N3" s="59" t="s">
        <v>337</v>
      </c>
      <c r="O3" s="37"/>
      <c r="P3" s="41"/>
      <c r="Q3" s="37"/>
    </row>
    <row r="4" spans="1:24" ht="14.4" x14ac:dyDescent="0.25">
      <c r="A4" s="18">
        <v>4</v>
      </c>
      <c r="B4" s="18" t="s">
        <v>513</v>
      </c>
      <c r="C4" s="113" t="s">
        <v>514</v>
      </c>
      <c r="D4" s="113"/>
      <c r="E4" s="113"/>
      <c r="F4" s="111" t="s">
        <v>451</v>
      </c>
      <c r="G4" s="111"/>
      <c r="H4" s="82" t="s">
        <v>331</v>
      </c>
      <c r="K4" s="37"/>
      <c r="L4" s="50"/>
      <c r="M4" s="62" t="s">
        <v>416</v>
      </c>
      <c r="N4" s="59" t="s">
        <v>370</v>
      </c>
      <c r="O4" s="37"/>
      <c r="P4" s="41"/>
      <c r="Q4" s="37"/>
      <c r="R4" s="20"/>
      <c r="S4" s="20"/>
      <c r="T4" s="20"/>
      <c r="U4" s="20"/>
      <c r="V4" s="20"/>
      <c r="W4" s="20"/>
      <c r="X4" s="20"/>
    </row>
    <row r="5" spans="1:24" ht="14.4" x14ac:dyDescent="0.25">
      <c r="A5" s="18">
        <v>1</v>
      </c>
      <c r="B5" s="18" t="s">
        <v>368</v>
      </c>
      <c r="C5" s="114" t="s">
        <v>516</v>
      </c>
      <c r="D5" s="114"/>
      <c r="E5" s="114"/>
      <c r="F5" s="111" t="s">
        <v>299</v>
      </c>
      <c r="G5" s="111"/>
      <c r="H5" s="115"/>
      <c r="I5" s="75" t="s">
        <v>300</v>
      </c>
      <c r="K5" s="40"/>
      <c r="L5" s="50"/>
      <c r="M5" s="62" t="s">
        <v>414</v>
      </c>
      <c r="N5" s="59" t="s">
        <v>325</v>
      </c>
      <c r="O5" s="37"/>
      <c r="P5" s="41"/>
      <c r="Q5" s="37"/>
      <c r="R5" s="20"/>
      <c r="S5" s="20"/>
      <c r="T5" s="20"/>
      <c r="U5" s="20"/>
      <c r="V5" s="20"/>
      <c r="W5" s="20"/>
      <c r="X5" s="20"/>
    </row>
    <row r="6" spans="1:24" ht="14.4" x14ac:dyDescent="0.25">
      <c r="A6" s="18">
        <v>1</v>
      </c>
      <c r="B6" s="39" t="s">
        <v>337</v>
      </c>
      <c r="C6" s="114" t="s">
        <v>517</v>
      </c>
      <c r="D6" s="114"/>
      <c r="E6" s="114"/>
      <c r="F6" s="111" t="s">
        <v>301</v>
      </c>
      <c r="G6" s="111"/>
      <c r="H6" s="111"/>
      <c r="I6" s="80"/>
      <c r="K6" s="41" t="s">
        <v>302</v>
      </c>
      <c r="L6" s="65">
        <v>0.125</v>
      </c>
      <c r="M6" s="62" t="s">
        <v>419</v>
      </c>
      <c r="N6" s="59" t="s">
        <v>513</v>
      </c>
      <c r="O6" s="37"/>
      <c r="P6" s="41"/>
      <c r="Q6" s="37"/>
      <c r="R6" s="20"/>
      <c r="S6" s="20"/>
      <c r="T6" s="20"/>
      <c r="U6" s="20"/>
      <c r="V6" s="20"/>
      <c r="W6" s="20"/>
      <c r="X6" s="20"/>
    </row>
    <row r="7" spans="1:24" ht="14.4" x14ac:dyDescent="0.25">
      <c r="A7" s="18">
        <v>2</v>
      </c>
      <c r="B7" s="18" t="s">
        <v>337</v>
      </c>
      <c r="C7" s="113" t="s">
        <v>518</v>
      </c>
      <c r="D7" s="113"/>
      <c r="E7" s="113"/>
      <c r="F7" s="111" t="s">
        <v>304</v>
      </c>
      <c r="G7" s="111"/>
      <c r="H7" s="111"/>
      <c r="I7" s="77"/>
      <c r="K7" s="41" t="s">
        <v>305</v>
      </c>
      <c r="L7" s="65">
        <v>0.25</v>
      </c>
      <c r="M7" s="62" t="s">
        <v>415</v>
      </c>
      <c r="N7" s="59" t="s">
        <v>371</v>
      </c>
      <c r="O7" s="37"/>
      <c r="P7" s="41"/>
      <c r="Q7" s="37"/>
      <c r="R7" s="20"/>
      <c r="S7" s="20"/>
      <c r="T7" s="20"/>
      <c r="U7" s="20"/>
      <c r="V7" s="20"/>
      <c r="W7" s="20"/>
      <c r="X7" s="20"/>
    </row>
    <row r="8" spans="1:24" ht="14.4" x14ac:dyDescent="0.3">
      <c r="A8" s="18">
        <v>0.25</v>
      </c>
      <c r="B8" s="18" t="s">
        <v>337</v>
      </c>
      <c r="C8" s="114" t="s">
        <v>529</v>
      </c>
      <c r="D8" s="114"/>
      <c r="E8" s="114"/>
      <c r="F8" s="111" t="s">
        <v>307</v>
      </c>
      <c r="G8" s="111"/>
      <c r="H8" s="111"/>
      <c r="I8" s="89"/>
      <c r="K8" s="42"/>
      <c r="L8" s="65">
        <v>0.33333333333333331</v>
      </c>
      <c r="M8" s="63" t="s">
        <v>303</v>
      </c>
      <c r="N8" s="59" t="s">
        <v>329</v>
      </c>
      <c r="O8" s="37"/>
      <c r="P8" s="41" t="s">
        <v>308</v>
      </c>
      <c r="Q8" s="37"/>
      <c r="R8" s="20"/>
      <c r="S8" s="20"/>
      <c r="T8" s="20"/>
      <c r="U8" s="20"/>
      <c r="V8" s="20"/>
      <c r="W8" s="20"/>
      <c r="X8" s="20"/>
    </row>
    <row r="9" spans="1:24" ht="14.4" x14ac:dyDescent="0.25">
      <c r="A9" s="18">
        <v>1</v>
      </c>
      <c r="B9" s="18" t="s">
        <v>313</v>
      </c>
      <c r="C9" s="114" t="s">
        <v>527</v>
      </c>
      <c r="D9" s="114"/>
      <c r="E9" s="114"/>
      <c r="F9" s="111" t="s">
        <v>309</v>
      </c>
      <c r="G9" s="111"/>
      <c r="H9" s="111"/>
      <c r="I9" s="89"/>
      <c r="K9" s="37"/>
      <c r="L9" s="65">
        <v>0.5</v>
      </c>
      <c r="M9" s="62" t="s">
        <v>306</v>
      </c>
      <c r="N9" s="59" t="s">
        <v>332</v>
      </c>
      <c r="O9" s="37">
        <v>1</v>
      </c>
      <c r="P9" s="41" t="s">
        <v>311</v>
      </c>
      <c r="Q9" s="37"/>
      <c r="R9" s="20"/>
      <c r="S9" s="20"/>
      <c r="T9" s="20"/>
      <c r="U9" s="20"/>
      <c r="V9" s="20"/>
      <c r="W9" s="20"/>
      <c r="X9" s="20"/>
    </row>
    <row r="10" spans="1:24" ht="14.4" x14ac:dyDescent="0.25">
      <c r="A10" s="18"/>
      <c r="B10" s="18"/>
      <c r="C10" s="113"/>
      <c r="D10" s="113"/>
      <c r="E10" s="113"/>
      <c r="F10" s="111" t="s">
        <v>446</v>
      </c>
      <c r="G10" s="111"/>
      <c r="H10" s="111"/>
      <c r="I10" s="86"/>
      <c r="K10" s="40" t="s">
        <v>9</v>
      </c>
      <c r="L10" s="65">
        <v>0.66666666666666663</v>
      </c>
      <c r="M10" s="62" t="s">
        <v>408</v>
      </c>
      <c r="N10" s="59" t="s">
        <v>368</v>
      </c>
      <c r="O10" s="37">
        <v>2</v>
      </c>
      <c r="P10" s="41" t="s">
        <v>314</v>
      </c>
      <c r="Q10" s="37"/>
      <c r="R10" s="20"/>
      <c r="S10" s="20"/>
      <c r="T10" s="20"/>
      <c r="U10" s="20"/>
      <c r="V10" s="20"/>
      <c r="W10" s="20"/>
      <c r="X10" s="20"/>
    </row>
    <row r="11" spans="1:24" ht="14.4" x14ac:dyDescent="0.25">
      <c r="A11" s="18"/>
      <c r="B11" s="18"/>
      <c r="C11" s="114"/>
      <c r="D11" s="114"/>
      <c r="E11" s="114"/>
      <c r="F11" s="111"/>
      <c r="G11" s="111"/>
      <c r="H11" s="111"/>
      <c r="I11" s="85"/>
      <c r="K11" s="41" t="s">
        <v>432</v>
      </c>
      <c r="L11" s="65">
        <v>0.75</v>
      </c>
      <c r="M11" s="62" t="s">
        <v>410</v>
      </c>
      <c r="N11" s="59" t="s">
        <v>372</v>
      </c>
      <c r="O11" s="37">
        <v>3</v>
      </c>
      <c r="P11" s="41" t="s">
        <v>316</v>
      </c>
      <c r="Q11" s="37"/>
      <c r="R11" s="20"/>
      <c r="S11" s="20"/>
      <c r="T11" s="20"/>
      <c r="U11" s="20"/>
      <c r="V11" s="20"/>
      <c r="W11" s="20"/>
      <c r="X11" s="20"/>
    </row>
    <row r="12" spans="1:24" ht="14.4" x14ac:dyDescent="0.3">
      <c r="A12" s="18"/>
      <c r="B12" s="18"/>
      <c r="C12" s="114"/>
      <c r="D12" s="114"/>
      <c r="E12" s="114"/>
      <c r="F12" s="111"/>
      <c r="G12" s="111"/>
      <c r="H12" s="111"/>
      <c r="I12" s="85"/>
      <c r="K12" s="41" t="s">
        <v>324</v>
      </c>
      <c r="L12" s="65">
        <v>1</v>
      </c>
      <c r="M12" s="63" t="s">
        <v>379</v>
      </c>
      <c r="N12" s="59" t="s">
        <v>322</v>
      </c>
      <c r="O12" s="37">
        <v>3.5</v>
      </c>
      <c r="P12" s="41" t="s">
        <v>319</v>
      </c>
      <c r="Q12" s="37"/>
      <c r="R12" s="20"/>
      <c r="S12" s="20"/>
      <c r="T12" s="20"/>
      <c r="U12" s="20"/>
      <c r="V12" s="20"/>
      <c r="W12" s="20"/>
      <c r="X12" s="20"/>
    </row>
    <row r="13" spans="1:24" ht="14.4" x14ac:dyDescent="0.25">
      <c r="A13" s="18"/>
      <c r="B13" s="18"/>
      <c r="C13" s="113"/>
      <c r="D13" s="113"/>
      <c r="E13" s="113"/>
      <c r="H13" s="87" t="s">
        <v>320</v>
      </c>
      <c r="I13" s="88"/>
      <c r="K13" s="41" t="s">
        <v>331</v>
      </c>
      <c r="L13" s="65">
        <v>2</v>
      </c>
      <c r="M13" s="62" t="s">
        <v>418</v>
      </c>
      <c r="N13" s="59" t="s">
        <v>377</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376</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t="s">
        <v>314</v>
      </c>
      <c r="I15" s="117"/>
      <c r="K15" s="41"/>
      <c r="L15" s="65">
        <v>4</v>
      </c>
      <c r="M15" s="62" t="s">
        <v>310</v>
      </c>
      <c r="N15" s="59" t="s">
        <v>378</v>
      </c>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t="s">
        <v>334</v>
      </c>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t="s">
        <v>336</v>
      </c>
      <c r="G18" s="111"/>
      <c r="H18" s="27"/>
      <c r="K18" s="37"/>
      <c r="L18" s="65">
        <v>1.25</v>
      </c>
      <c r="M18" s="62" t="s">
        <v>417</v>
      </c>
      <c r="N18" s="37"/>
      <c r="O18" s="37">
        <v>9</v>
      </c>
      <c r="P18" s="41" t="s">
        <v>338</v>
      </c>
      <c r="Q18" s="37"/>
      <c r="R18" s="20"/>
      <c r="S18" s="20"/>
      <c r="T18" s="20"/>
      <c r="U18" s="20"/>
      <c r="V18" s="20"/>
      <c r="W18" s="20"/>
      <c r="X18" s="20"/>
    </row>
    <row r="19" spans="1:24" ht="14.4"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B20" s="112" t="s">
        <v>528</v>
      </c>
      <c r="C20" s="112"/>
      <c r="D20" s="112"/>
      <c r="E20" s="112"/>
      <c r="F20" s="112"/>
      <c r="G20" s="112"/>
      <c r="H20" s="112"/>
      <c r="I20" s="112"/>
      <c r="K20" s="40"/>
      <c r="L20" s="65">
        <v>1.5</v>
      </c>
      <c r="M20" s="62" t="s">
        <v>411</v>
      </c>
      <c r="N20" s="46"/>
      <c r="O20" s="37"/>
      <c r="P20" s="41" t="s">
        <v>341</v>
      </c>
      <c r="Q20" s="37"/>
      <c r="R20" s="20"/>
      <c r="S20" s="20"/>
      <c r="T20" s="20"/>
      <c r="U20" s="20"/>
      <c r="V20" s="20"/>
      <c r="W20" s="20"/>
      <c r="X20" s="20"/>
    </row>
    <row r="21" spans="1:24" ht="14.4" x14ac:dyDescent="0.25">
      <c r="A21" s="118" t="s">
        <v>530</v>
      </c>
      <c r="B21" s="118"/>
      <c r="C21" s="118"/>
      <c r="D21" s="118"/>
      <c r="E21" s="118"/>
      <c r="F21" s="118"/>
      <c r="G21" s="118"/>
      <c r="H21" s="118"/>
      <c r="I21" s="118"/>
      <c r="K21" s="41" t="s">
        <v>457</v>
      </c>
      <c r="L21" s="65">
        <v>1.6666666666666665</v>
      </c>
      <c r="M21" s="62" t="s">
        <v>412</v>
      </c>
      <c r="N21" s="46"/>
      <c r="O21" s="37"/>
      <c r="P21" s="41" t="s">
        <v>342</v>
      </c>
      <c r="Q21" s="37"/>
      <c r="R21" s="20"/>
      <c r="S21" s="20"/>
      <c r="T21" s="20"/>
      <c r="U21" s="20"/>
      <c r="V21" s="20"/>
      <c r="W21" s="20"/>
      <c r="X21" s="20"/>
    </row>
    <row r="22" spans="1:24" ht="14.4" x14ac:dyDescent="0.25">
      <c r="A22" s="119" t="s">
        <v>531</v>
      </c>
      <c r="B22" s="119"/>
      <c r="C22" s="119"/>
      <c r="D22" s="119"/>
      <c r="E22" s="119"/>
      <c r="F22" s="119"/>
      <c r="G22" s="119"/>
      <c r="H22" s="119"/>
      <c r="I22" s="119"/>
      <c r="K22" s="41" t="s">
        <v>458</v>
      </c>
      <c r="L22" s="65">
        <v>1.75</v>
      </c>
      <c r="M22" s="62" t="s">
        <v>321</v>
      </c>
      <c r="N22" s="46"/>
      <c r="O22" s="37"/>
      <c r="P22" s="41" t="s">
        <v>343</v>
      </c>
      <c r="Q22" s="37"/>
      <c r="R22" s="20"/>
      <c r="S22" s="20"/>
      <c r="T22" s="20"/>
      <c r="U22" s="20"/>
      <c r="V22" s="20"/>
      <c r="W22" s="20"/>
      <c r="X22" s="20"/>
    </row>
    <row r="23" spans="1:24" ht="14.4" x14ac:dyDescent="0.25">
      <c r="A23" s="119" t="s">
        <v>532</v>
      </c>
      <c r="B23" s="119"/>
      <c r="C23" s="119"/>
      <c r="D23" s="119"/>
      <c r="E23" s="119"/>
      <c r="F23" s="119"/>
      <c r="G23" s="119"/>
      <c r="H23" s="119"/>
      <c r="I23" s="119"/>
      <c r="K23" s="41" t="s">
        <v>328</v>
      </c>
      <c r="L23" s="65">
        <v>2.25</v>
      </c>
      <c r="M23" s="62" t="s">
        <v>404</v>
      </c>
      <c r="N23" s="46"/>
      <c r="O23" s="37"/>
      <c r="P23" s="41" t="s">
        <v>344</v>
      </c>
      <c r="Q23" s="37"/>
      <c r="R23" s="20"/>
      <c r="S23" s="20"/>
      <c r="T23" s="20"/>
      <c r="U23" s="20"/>
      <c r="V23" s="20"/>
      <c r="W23" s="20"/>
      <c r="X23" s="20"/>
    </row>
    <row r="24" spans="1:24" ht="14.4" x14ac:dyDescent="0.25">
      <c r="K24" s="41"/>
      <c r="L24" s="65">
        <v>2.3333333333333299</v>
      </c>
      <c r="M24" s="62" t="s">
        <v>405</v>
      </c>
      <c r="N24" s="46"/>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c r="O26" s="37"/>
      <c r="P26" s="41" t="s">
        <v>353</v>
      </c>
      <c r="Q26" s="37"/>
      <c r="R26" s="20"/>
      <c r="S26" s="20"/>
      <c r="T26" s="20"/>
      <c r="U26" s="20"/>
      <c r="V26" s="20"/>
      <c r="W26" s="20"/>
      <c r="X26" s="20"/>
    </row>
    <row r="27" spans="1:24" ht="14.4" x14ac:dyDescent="0.25">
      <c r="A27" s="31"/>
      <c r="B27" s="32" t="s">
        <v>300</v>
      </c>
      <c r="C27" s="33">
        <f>IFERROR(SUM($I$5-B27)*131.25/100,0)</f>
        <v>0</v>
      </c>
      <c r="D27" s="19"/>
      <c r="E27" s="33">
        <f>IFERROR(SUM(100*($I$5-B27)/($I$5-1)/100),0)</f>
        <v>0</v>
      </c>
      <c r="F27" s="30"/>
      <c r="G27" s="118"/>
      <c r="H27" s="118"/>
      <c r="I27" s="118"/>
      <c r="K27" s="37"/>
      <c r="L27" s="65">
        <v>2.75</v>
      </c>
      <c r="M27" s="62" t="s">
        <v>409</v>
      </c>
      <c r="N27" s="46"/>
      <c r="O27" s="37"/>
      <c r="P27" s="41" t="s">
        <v>354</v>
      </c>
      <c r="Q27" s="37"/>
      <c r="R27" s="20"/>
      <c r="S27" s="20"/>
      <c r="T27" s="20"/>
      <c r="U27" s="20"/>
      <c r="V27" s="20"/>
      <c r="W27" s="20"/>
      <c r="X27" s="20"/>
    </row>
    <row r="28" spans="1:24" ht="14.4" x14ac:dyDescent="0.3">
      <c r="A28" s="21"/>
      <c r="B28" s="32" t="s">
        <v>300</v>
      </c>
      <c r="C28" s="33">
        <f t="shared" ref="C28:C38" si="0">IFERROR(SUM($I$5-B28)*131.25/100,0)</f>
        <v>0</v>
      </c>
      <c r="D28" s="19"/>
      <c r="E28" s="33">
        <f t="shared" ref="E28:E38" si="1">IFERROR(SUM(100*($I$5-B28)/($I$5-1)/100),0)</f>
        <v>0</v>
      </c>
      <c r="F28" s="30"/>
      <c r="G28" s="118"/>
      <c r="H28" s="118"/>
      <c r="I28" s="118"/>
      <c r="K28" s="37"/>
      <c r="L28" s="65">
        <v>3.25</v>
      </c>
      <c r="M28" s="64" t="s">
        <v>420</v>
      </c>
      <c r="N28" s="46"/>
      <c r="O28" s="37"/>
      <c r="P28" s="41" t="s">
        <v>355</v>
      </c>
      <c r="Q28" s="37"/>
      <c r="R28" s="20"/>
      <c r="S28" s="20"/>
      <c r="T28" s="20"/>
      <c r="U28" s="20"/>
      <c r="V28" s="20"/>
      <c r="W28" s="20"/>
      <c r="X28" s="20"/>
    </row>
    <row r="29" spans="1:24" ht="14.4" x14ac:dyDescent="0.3">
      <c r="A29" s="22"/>
      <c r="B29" s="32" t="s">
        <v>300</v>
      </c>
      <c r="C29" s="33">
        <f t="shared" si="0"/>
        <v>0</v>
      </c>
      <c r="D29" s="19"/>
      <c r="E29" s="33">
        <f t="shared" si="1"/>
        <v>0</v>
      </c>
      <c r="F29" s="30"/>
      <c r="G29" s="118"/>
      <c r="H29" s="118"/>
      <c r="I29" s="118"/>
      <c r="K29" s="37"/>
      <c r="L29" s="65">
        <v>3.3333333333333299</v>
      </c>
      <c r="M29" s="63" t="s">
        <v>382</v>
      </c>
      <c r="N29" s="46"/>
      <c r="O29" s="37"/>
      <c r="P29" s="41" t="s">
        <v>356</v>
      </c>
      <c r="Q29" s="37"/>
      <c r="R29" s="20"/>
      <c r="S29" s="20"/>
      <c r="T29" s="20"/>
      <c r="U29" s="20"/>
      <c r="V29" s="20"/>
      <c r="W29" s="20"/>
      <c r="X29" s="20"/>
    </row>
    <row r="30" spans="1:24" x14ac:dyDescent="0.25">
      <c r="A30" s="21"/>
      <c r="B30" s="32" t="s">
        <v>300</v>
      </c>
      <c r="C30" s="33">
        <f t="shared" si="0"/>
        <v>0</v>
      </c>
      <c r="D30" s="19"/>
      <c r="E30" s="33">
        <f t="shared" si="1"/>
        <v>0</v>
      </c>
      <c r="F30" s="30"/>
      <c r="G30" s="118"/>
      <c r="H30" s="118"/>
      <c r="I30" s="118"/>
      <c r="K30" s="37"/>
      <c r="L30" s="65">
        <v>3.5</v>
      </c>
      <c r="M30" s="47"/>
      <c r="N30" s="46"/>
      <c r="O30" s="37"/>
      <c r="P30" s="41" t="s">
        <v>357</v>
      </c>
      <c r="Q30" s="37"/>
      <c r="R30" s="20"/>
      <c r="S30" s="20"/>
      <c r="T30" s="20"/>
      <c r="U30" s="20"/>
      <c r="V30" s="20"/>
      <c r="W30" s="20"/>
      <c r="X30" s="20"/>
    </row>
    <row r="31" spans="1:24" x14ac:dyDescent="0.25">
      <c r="A31" s="21"/>
      <c r="B31" s="32" t="s">
        <v>300</v>
      </c>
      <c r="C31" s="33">
        <f t="shared" si="0"/>
        <v>0</v>
      </c>
      <c r="D31" s="19"/>
      <c r="E31" s="33">
        <f t="shared" si="1"/>
        <v>0</v>
      </c>
      <c r="F31" s="30"/>
      <c r="G31" s="118"/>
      <c r="H31" s="118"/>
      <c r="I31" s="118"/>
      <c r="K31" s="37"/>
      <c r="L31" s="65">
        <v>3.6666666666666701</v>
      </c>
      <c r="M31" s="47"/>
      <c r="N31" s="46"/>
      <c r="O31" s="37"/>
      <c r="P31" s="41" t="s">
        <v>358</v>
      </c>
      <c r="Q31" s="37"/>
      <c r="R31" s="20"/>
      <c r="S31" s="20"/>
      <c r="T31" s="20"/>
      <c r="U31" s="20"/>
      <c r="V31" s="20"/>
      <c r="W31" s="20"/>
      <c r="X31" s="20"/>
    </row>
    <row r="32" spans="1:24" x14ac:dyDescent="0.25">
      <c r="A32" s="22"/>
      <c r="B32" s="32" t="s">
        <v>300</v>
      </c>
      <c r="C32" s="33">
        <f t="shared" si="0"/>
        <v>0</v>
      </c>
      <c r="D32" s="19"/>
      <c r="E32" s="33">
        <f t="shared" si="1"/>
        <v>0</v>
      </c>
      <c r="F32" s="30"/>
      <c r="G32" s="118"/>
      <c r="H32" s="118"/>
      <c r="I32" s="118"/>
      <c r="K32" s="37"/>
      <c r="L32" s="65">
        <v>3.75</v>
      </c>
      <c r="M32" s="47"/>
      <c r="N32" s="37"/>
      <c r="O32" s="37"/>
      <c r="P32" s="41" t="s">
        <v>359</v>
      </c>
      <c r="Q32" s="37"/>
      <c r="R32" s="20"/>
      <c r="S32" s="20"/>
      <c r="T32" s="20"/>
      <c r="U32" s="20"/>
      <c r="V32" s="20"/>
      <c r="W32" s="20"/>
      <c r="X32" s="20"/>
    </row>
    <row r="33" spans="1:24" x14ac:dyDescent="0.25">
      <c r="A33" s="21"/>
      <c r="B33" s="32" t="s">
        <v>300</v>
      </c>
      <c r="C33" s="33">
        <f t="shared" si="0"/>
        <v>0</v>
      </c>
      <c r="D33" s="19"/>
      <c r="E33" s="33">
        <f t="shared" si="1"/>
        <v>0</v>
      </c>
      <c r="F33" s="30"/>
      <c r="G33" s="118"/>
      <c r="H33" s="118"/>
      <c r="I33" s="118"/>
      <c r="K33" s="37"/>
      <c r="L33" s="65">
        <v>4.125</v>
      </c>
      <c r="M33" s="47"/>
      <c r="N33" s="37"/>
      <c r="O33" s="37"/>
      <c r="P33" s="41" t="s">
        <v>360</v>
      </c>
      <c r="Q33" s="37"/>
      <c r="R33" s="20"/>
      <c r="S33" s="20"/>
      <c r="T33" s="20"/>
      <c r="U33" s="20"/>
      <c r="V33" s="20"/>
      <c r="W33" s="20"/>
      <c r="X33" s="20"/>
    </row>
    <row r="34" spans="1:24" x14ac:dyDescent="0.25">
      <c r="A34" s="21"/>
      <c r="B34" s="32" t="s">
        <v>300</v>
      </c>
      <c r="C34" s="33">
        <f t="shared" si="0"/>
        <v>0</v>
      </c>
      <c r="D34" s="19"/>
      <c r="E34" s="33">
        <f t="shared" si="1"/>
        <v>0</v>
      </c>
      <c r="F34" s="30"/>
      <c r="G34" s="118"/>
      <c r="H34" s="118"/>
      <c r="I34" s="118"/>
      <c r="K34" s="37"/>
      <c r="L34" s="65">
        <v>4.25</v>
      </c>
      <c r="M34" s="47"/>
      <c r="N34" s="37"/>
      <c r="O34" s="37"/>
      <c r="P34" s="41" t="s">
        <v>361</v>
      </c>
      <c r="Q34" s="37"/>
      <c r="R34" s="20"/>
      <c r="S34" s="20"/>
      <c r="T34" s="20"/>
      <c r="U34" s="20"/>
      <c r="V34" s="20"/>
      <c r="W34" s="20"/>
      <c r="X34" s="20"/>
    </row>
    <row r="35" spans="1:24" x14ac:dyDescent="0.25">
      <c r="A35" s="22"/>
      <c r="B35" s="32" t="s">
        <v>362</v>
      </c>
      <c r="C35" s="33">
        <f t="shared" si="0"/>
        <v>0</v>
      </c>
      <c r="D35" s="19"/>
      <c r="E35" s="33">
        <f t="shared" si="1"/>
        <v>0</v>
      </c>
      <c r="F35" s="30"/>
      <c r="G35" s="118"/>
      <c r="H35" s="118"/>
      <c r="I35" s="118"/>
      <c r="K35" s="37"/>
      <c r="L35" s="65">
        <v>4.3333333333333304</v>
      </c>
      <c r="M35" s="47"/>
      <c r="N35" s="37"/>
      <c r="O35" s="37"/>
      <c r="P35" s="41"/>
      <c r="Q35" s="37"/>
      <c r="R35" s="20"/>
      <c r="S35" s="20"/>
      <c r="T35" s="20"/>
      <c r="U35" s="20"/>
      <c r="V35" s="20"/>
      <c r="W35" s="20"/>
      <c r="X35" s="20"/>
    </row>
    <row r="36" spans="1:24" x14ac:dyDescent="0.25">
      <c r="A36" s="22"/>
      <c r="B36" s="32" t="s">
        <v>300</v>
      </c>
      <c r="C36" s="33">
        <f t="shared" si="0"/>
        <v>0</v>
      </c>
      <c r="D36" s="19"/>
      <c r="E36" s="33">
        <f t="shared" si="1"/>
        <v>0</v>
      </c>
      <c r="F36" s="30"/>
      <c r="G36" s="118"/>
      <c r="H36" s="118"/>
      <c r="I36" s="118"/>
      <c r="K36" s="37"/>
      <c r="L36" s="65">
        <v>4.5</v>
      </c>
      <c r="M36" s="47"/>
      <c r="N36" s="37"/>
      <c r="O36" s="37"/>
      <c r="P36" s="41"/>
      <c r="Q36" s="37"/>
      <c r="R36" s="20"/>
      <c r="S36" s="20"/>
      <c r="T36" s="20"/>
      <c r="U36" s="20"/>
      <c r="V36" s="20"/>
      <c r="W36" s="20"/>
      <c r="X36" s="20"/>
    </row>
    <row r="37" spans="1:24" x14ac:dyDescent="0.25">
      <c r="A37" s="21"/>
      <c r="B37" s="32" t="s">
        <v>300</v>
      </c>
      <c r="C37" s="33">
        <f t="shared" si="0"/>
        <v>0</v>
      </c>
      <c r="D37" s="19"/>
      <c r="E37" s="33">
        <f t="shared" si="1"/>
        <v>0</v>
      </c>
      <c r="F37" s="30"/>
      <c r="G37" s="118"/>
      <c r="H37" s="118"/>
      <c r="I37" s="118"/>
      <c r="K37" s="37"/>
      <c r="L37" s="65">
        <v>4.6666666666666599</v>
      </c>
      <c r="M37" s="47"/>
      <c r="N37" s="37"/>
      <c r="O37" s="37"/>
      <c r="P37" s="41"/>
      <c r="Q37" s="37"/>
      <c r="R37" s="20"/>
      <c r="S37" s="20"/>
      <c r="T37" s="20"/>
      <c r="U37" s="20"/>
      <c r="V37" s="20"/>
      <c r="W37" s="20"/>
      <c r="X37" s="20"/>
    </row>
    <row r="38" spans="1:24" x14ac:dyDescent="0.25">
      <c r="A38" s="21"/>
      <c r="B38" s="32" t="s">
        <v>300</v>
      </c>
      <c r="C38" s="33">
        <f t="shared" si="0"/>
        <v>0</v>
      </c>
      <c r="D38" s="19"/>
      <c r="E38" s="33">
        <f t="shared" si="1"/>
        <v>0</v>
      </c>
      <c r="F38" s="30"/>
      <c r="G38" s="118"/>
      <c r="H38" s="118"/>
      <c r="I38" s="118"/>
      <c r="K38" s="37"/>
      <c r="L38" s="65">
        <v>4.75</v>
      </c>
      <c r="M38" s="47"/>
      <c r="N38" s="37"/>
      <c r="O38" s="37"/>
      <c r="P38" s="41"/>
      <c r="Q38" s="37"/>
      <c r="R38" s="20"/>
      <c r="S38" s="20"/>
      <c r="T38" s="20"/>
      <c r="U38" s="20"/>
      <c r="V38" s="20"/>
      <c r="W38" s="20"/>
      <c r="X38" s="20"/>
    </row>
    <row r="39" spans="1:24" x14ac:dyDescent="0.25">
      <c r="K39" s="37"/>
      <c r="L39" s="65">
        <v>5.125</v>
      </c>
      <c r="M39" s="48"/>
      <c r="N39" s="37"/>
      <c r="O39" s="37"/>
      <c r="P39" s="41"/>
      <c r="Q39" s="37"/>
      <c r="R39" s="20"/>
      <c r="S39" s="20"/>
      <c r="T39" s="20"/>
      <c r="U39" s="20"/>
      <c r="V39" s="20"/>
      <c r="W39" s="20"/>
      <c r="X39" s="20"/>
    </row>
    <row r="40" spans="1:24" ht="21" x14ac:dyDescent="0.4">
      <c r="A40" s="111" t="s">
        <v>363</v>
      </c>
      <c r="B40" s="111"/>
      <c r="C40" s="22"/>
      <c r="E40" s="34" t="s">
        <v>364</v>
      </c>
      <c r="F40" s="18" t="s">
        <v>300</v>
      </c>
      <c r="G40" s="87" t="s">
        <v>365</v>
      </c>
      <c r="H40" s="35">
        <f>IFERROR(SUM((I5-F40)*131.25/100),0)</f>
        <v>0</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IFERROR(SUM(100*(I5-F40)/(I5-1)/100),0)</f>
        <v>0</v>
      </c>
      <c r="K42" s="37"/>
      <c r="L42" s="66">
        <v>5.5</v>
      </c>
      <c r="M42" s="43"/>
      <c r="N42" s="37"/>
      <c r="O42" s="37"/>
      <c r="P42" s="41"/>
      <c r="Q42" s="37"/>
      <c r="R42" s="20"/>
      <c r="S42" s="20"/>
      <c r="T42" s="20"/>
      <c r="U42" s="20"/>
      <c r="V42" s="20"/>
      <c r="W42" s="20"/>
      <c r="X42" s="20"/>
    </row>
    <row r="43" spans="1:24" x14ac:dyDescent="0.25">
      <c r="A43" s="111" t="s">
        <v>459</v>
      </c>
      <c r="B43" s="111"/>
      <c r="C43" s="122" t="s">
        <v>328</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6.125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6.25</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64">
    <mergeCell ref="A48:I48"/>
    <mergeCell ref="C2:E2"/>
    <mergeCell ref="B20:I20"/>
    <mergeCell ref="E42:G42"/>
    <mergeCell ref="A43:B43"/>
    <mergeCell ref="C43:E43"/>
    <mergeCell ref="A45:I45"/>
    <mergeCell ref="A46:I46"/>
    <mergeCell ref="A47:I47"/>
    <mergeCell ref="G35:I35"/>
    <mergeCell ref="G36:I36"/>
    <mergeCell ref="G37:I37"/>
    <mergeCell ref="G38:I38"/>
    <mergeCell ref="A40:B40"/>
    <mergeCell ref="E41:G41"/>
    <mergeCell ref="G29:I29"/>
    <mergeCell ref="G30:I30"/>
    <mergeCell ref="G31:I31"/>
    <mergeCell ref="G32:I32"/>
    <mergeCell ref="G33:I33"/>
    <mergeCell ref="G34:I34"/>
    <mergeCell ref="A22:I22"/>
    <mergeCell ref="A23:I23"/>
    <mergeCell ref="G25:I25"/>
    <mergeCell ref="G26:I26"/>
    <mergeCell ref="G27:I27"/>
    <mergeCell ref="G28:I28"/>
    <mergeCell ref="C16:E16"/>
    <mergeCell ref="C17:E17"/>
    <mergeCell ref="F17:G17"/>
    <mergeCell ref="C18:E18"/>
    <mergeCell ref="F18:G18"/>
    <mergeCell ref="A21:I21"/>
    <mergeCell ref="C12:E12"/>
    <mergeCell ref="F12:H12"/>
    <mergeCell ref="C13:E13"/>
    <mergeCell ref="C14:E14"/>
    <mergeCell ref="C15:E15"/>
    <mergeCell ref="F15:G15"/>
    <mergeCell ref="H15:I15"/>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conditionalFormatting sqref="C27:E38">
    <cfRule type="cellIs" dxfId="0" priority="1" stopIfTrue="1" operator="equal">
      <formula>0</formula>
    </cfRule>
  </conditionalFormatting>
  <dataValidations count="17">
    <dataValidation type="list" allowBlank="1" showInputMessage="1" showErrorMessage="1" sqref="C43:E43">
      <formula1>$K$20:$K$25</formula1>
    </dataValidation>
    <dataValidation type="list" allowBlank="1" showInputMessage="1" showErrorMessage="1" sqref="H4">
      <formula1>$K$10:$K$16</formula1>
    </dataValidation>
    <dataValidation type="list" allowBlank="1" showInputMessage="1" showErrorMessage="1" sqref="F26:F38">
      <formula1>$K$5:$K$8</formula1>
    </dataValidation>
    <dataValidation type="list" allowBlank="1" showInputMessage="1" showErrorMessage="1" sqref="WVB983044:WVB983058 A11:A18 IP4:IP18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A4:A9">
      <formula1>$L$6:$L$89</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IU26:IU38">
      <formula1>$K$8:$K$10</formula1>
    </dataValidation>
    <dataValidation type="list" allowBlank="1" showInputMessage="1" showErrorMessage="1" sqref="H3">
      <formula1>$M$1:$M$17</formula1>
    </dataValidation>
    <dataValidation type="list" allowBlank="1" showInputMessage="1" showErrorMessage="1" sqref="A10">
      <formula1>$L$1:$L$97</formula1>
    </dataValidation>
    <dataValidation type="list" allowBlank="1" showInputMessage="1" showErrorMessage="1" sqref="H15:I15">
      <formula1>$P$1:$P$48</formula1>
    </dataValidation>
    <dataValidation type="list" allowBlank="1" showInputMessage="1" showErrorMessage="1" sqref="B4:B18">
      <formula1>$N$1:$N$16</formula1>
    </dataValidation>
    <dataValidation type="list" showInputMessage="1" showErrorMessage="1" sqref="H3">
      <formula1>$M$1:$M$39</formula1>
    </dataValidation>
  </dataValidations>
  <pageMargins left="0.7" right="0.7" top="0.75" bottom="0.75" header="0.3" footer="0.3"/>
  <pageSetup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topLeftCell="A3" zoomScaleNormal="145" zoomScaleSheetLayoutView="100" workbookViewId="0">
      <selection activeCell="G35" sqref="G35:I35"/>
    </sheetView>
  </sheetViews>
  <sheetFormatPr defaultRowHeight="13.8" x14ac:dyDescent="0.25"/>
  <cols>
    <col min="1" max="1" width="11" style="14" bestFit="1" customWidth="1"/>
    <col min="2" max="2" width="8.88671875" style="14"/>
    <col min="3" max="3" width="11" style="14" bestFit="1" customWidth="1"/>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0.6640625" style="14" customWidth="1"/>
    <col min="12" max="12" width="11.5546875" style="45" bestFit="1" customWidth="1"/>
    <col min="13" max="13" width="11.33203125" style="4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431</v>
      </c>
      <c r="D1" s="108"/>
      <c r="E1" s="108"/>
      <c r="F1" s="109" t="s">
        <v>292</v>
      </c>
      <c r="G1" s="109"/>
      <c r="H1" s="110">
        <v>42042</v>
      </c>
      <c r="I1" s="110"/>
      <c r="K1" s="37"/>
      <c r="L1" s="49"/>
      <c r="M1" s="61"/>
      <c r="N1" s="58"/>
      <c r="O1" s="37"/>
      <c r="P1" s="40"/>
      <c r="Q1" s="37"/>
    </row>
    <row r="2" spans="1:24" ht="14.4" x14ac:dyDescent="0.25">
      <c r="A2" s="111" t="s">
        <v>293</v>
      </c>
      <c r="B2" s="111"/>
      <c r="C2" s="15">
        <v>2</v>
      </c>
      <c r="F2" s="111" t="s">
        <v>294</v>
      </c>
      <c r="G2" s="111"/>
      <c r="H2" s="16">
        <v>5</v>
      </c>
      <c r="I2" s="14" t="s">
        <v>428</v>
      </c>
      <c r="K2" s="37"/>
      <c r="L2" s="50"/>
      <c r="M2" s="62" t="s">
        <v>413</v>
      </c>
      <c r="N2" s="59" t="s">
        <v>313</v>
      </c>
      <c r="O2" s="37"/>
      <c r="P2" s="41"/>
      <c r="Q2" s="37"/>
    </row>
    <row r="3" spans="1:24" ht="14.4" x14ac:dyDescent="0.3">
      <c r="A3" s="17" t="s">
        <v>295</v>
      </c>
      <c r="B3" s="17" t="s">
        <v>296</v>
      </c>
      <c r="C3" s="112" t="s">
        <v>297</v>
      </c>
      <c r="D3" s="112"/>
      <c r="E3" s="112"/>
      <c r="F3" s="111" t="s">
        <v>298</v>
      </c>
      <c r="G3" s="111"/>
      <c r="H3" s="38" t="s">
        <v>312</v>
      </c>
      <c r="K3" s="37"/>
      <c r="L3" s="50"/>
      <c r="M3" s="63" t="s">
        <v>380</v>
      </c>
      <c r="N3" s="59" t="s">
        <v>337</v>
      </c>
      <c r="O3" s="37"/>
      <c r="P3" s="41"/>
      <c r="Q3" s="37"/>
    </row>
    <row r="4" spans="1:24" ht="14.4" x14ac:dyDescent="0.25">
      <c r="A4" s="18">
        <v>20</v>
      </c>
      <c r="B4" s="18" t="s">
        <v>376</v>
      </c>
      <c r="C4" s="113" t="s">
        <v>471</v>
      </c>
      <c r="D4" s="113"/>
      <c r="E4" s="113"/>
      <c r="F4" s="111" t="s">
        <v>451</v>
      </c>
      <c r="G4" s="111"/>
      <c r="H4" s="82" t="s">
        <v>450</v>
      </c>
      <c r="K4" s="37"/>
      <c r="L4" s="50"/>
      <c r="M4" s="62" t="s">
        <v>416</v>
      </c>
      <c r="N4" s="59" t="s">
        <v>370</v>
      </c>
      <c r="O4" s="37"/>
      <c r="P4" s="41"/>
      <c r="Q4" s="37"/>
      <c r="R4" s="20"/>
      <c r="S4" s="20"/>
      <c r="T4" s="20"/>
      <c r="U4" s="20"/>
      <c r="V4" s="20"/>
      <c r="W4" s="20"/>
      <c r="X4" s="20"/>
    </row>
    <row r="5" spans="1:24" ht="14.4" x14ac:dyDescent="0.25">
      <c r="A5" s="18">
        <v>2.5</v>
      </c>
      <c r="B5" s="18" t="s">
        <v>368</v>
      </c>
      <c r="C5" s="114" t="s">
        <v>369</v>
      </c>
      <c r="D5" s="114"/>
      <c r="E5" s="114"/>
      <c r="F5" s="111" t="s">
        <v>299</v>
      </c>
      <c r="G5" s="111"/>
      <c r="H5" s="115"/>
      <c r="I5" s="75">
        <v>1.135</v>
      </c>
      <c r="K5" s="40"/>
      <c r="L5" s="50"/>
      <c r="M5" s="62" t="s">
        <v>414</v>
      </c>
      <c r="N5" s="59" t="s">
        <v>325</v>
      </c>
      <c r="O5" s="37"/>
      <c r="P5" s="41"/>
      <c r="Q5" s="37"/>
      <c r="R5" s="20"/>
      <c r="S5" s="20"/>
      <c r="T5" s="20"/>
      <c r="U5" s="20"/>
      <c r="V5" s="20"/>
      <c r="W5" s="20"/>
      <c r="X5" s="20"/>
    </row>
    <row r="6" spans="1:24" ht="14.4" x14ac:dyDescent="0.25">
      <c r="A6" s="18">
        <v>0.5</v>
      </c>
      <c r="B6" s="39" t="s">
        <v>337</v>
      </c>
      <c r="C6" s="114" t="s">
        <v>373</v>
      </c>
      <c r="D6" s="114"/>
      <c r="E6" s="114"/>
      <c r="F6" s="111" t="s">
        <v>301</v>
      </c>
      <c r="G6" s="111"/>
      <c r="H6" s="111"/>
      <c r="I6" s="76">
        <v>0.17</v>
      </c>
      <c r="K6" s="41" t="s">
        <v>302</v>
      </c>
      <c r="L6" s="65">
        <v>0.125</v>
      </c>
      <c r="M6" s="62" t="s">
        <v>419</v>
      </c>
      <c r="N6" s="59" t="s">
        <v>371</v>
      </c>
      <c r="O6" s="37"/>
      <c r="P6" s="41"/>
      <c r="Q6" s="37"/>
      <c r="R6" s="20"/>
      <c r="S6" s="20"/>
      <c r="T6" s="20"/>
      <c r="U6" s="20"/>
      <c r="V6" s="20"/>
      <c r="W6" s="20"/>
      <c r="X6" s="20"/>
    </row>
    <row r="7" spans="1:24" ht="14.4" x14ac:dyDescent="0.25">
      <c r="A7" s="18">
        <v>1</v>
      </c>
      <c r="B7" s="18" t="s">
        <v>370</v>
      </c>
      <c r="C7" s="113" t="s">
        <v>430</v>
      </c>
      <c r="D7" s="113"/>
      <c r="E7" s="113"/>
      <c r="F7" s="111" t="s">
        <v>304</v>
      </c>
      <c r="G7" s="111"/>
      <c r="H7" s="111"/>
      <c r="I7" s="77">
        <v>42043</v>
      </c>
      <c r="K7" s="41" t="s">
        <v>305</v>
      </c>
      <c r="L7" s="65">
        <v>0.25</v>
      </c>
      <c r="M7" s="62" t="s">
        <v>415</v>
      </c>
      <c r="N7" s="59" t="s">
        <v>329</v>
      </c>
      <c r="O7" s="37"/>
      <c r="P7" s="41"/>
      <c r="Q7" s="37"/>
      <c r="R7" s="20"/>
      <c r="S7" s="20"/>
      <c r="T7" s="20"/>
      <c r="U7" s="20"/>
      <c r="V7" s="20"/>
      <c r="W7" s="20"/>
      <c r="X7" s="20"/>
    </row>
    <row r="8" spans="1:24" ht="14.4" x14ac:dyDescent="0.3">
      <c r="A8" s="18">
        <v>1</v>
      </c>
      <c r="B8" s="18" t="s">
        <v>370</v>
      </c>
      <c r="C8" s="114" t="s">
        <v>374</v>
      </c>
      <c r="D8" s="114"/>
      <c r="E8" s="114"/>
      <c r="F8" s="111" t="s">
        <v>307</v>
      </c>
      <c r="G8" s="111"/>
      <c r="H8" s="111"/>
      <c r="I8" s="78">
        <v>42050</v>
      </c>
      <c r="K8" s="42"/>
      <c r="L8" s="65">
        <v>0.33333333333333331</v>
      </c>
      <c r="M8" s="63" t="s">
        <v>303</v>
      </c>
      <c r="N8" s="59" t="s">
        <v>332</v>
      </c>
      <c r="O8" s="37"/>
      <c r="P8" s="41" t="s">
        <v>308</v>
      </c>
      <c r="Q8" s="37"/>
      <c r="R8" s="20"/>
      <c r="S8" s="20"/>
      <c r="T8" s="20"/>
      <c r="U8" s="20"/>
      <c r="V8" s="20"/>
      <c r="W8" s="20"/>
      <c r="X8" s="20"/>
    </row>
    <row r="9" spans="1:24" ht="14.4" x14ac:dyDescent="0.25">
      <c r="A9" s="18">
        <v>1</v>
      </c>
      <c r="B9" s="18" t="s">
        <v>370</v>
      </c>
      <c r="C9" s="114" t="s">
        <v>375</v>
      </c>
      <c r="D9" s="114"/>
      <c r="E9" s="114"/>
      <c r="F9" s="111" t="s">
        <v>309</v>
      </c>
      <c r="G9" s="111"/>
      <c r="H9" s="111"/>
      <c r="I9" s="78">
        <v>42098</v>
      </c>
      <c r="K9" s="37"/>
      <c r="L9" s="65">
        <v>0.5</v>
      </c>
      <c r="M9" s="62" t="s">
        <v>306</v>
      </c>
      <c r="N9" s="59" t="s">
        <v>368</v>
      </c>
      <c r="O9" s="37">
        <v>1</v>
      </c>
      <c r="P9" s="41" t="s">
        <v>311</v>
      </c>
      <c r="Q9" s="37"/>
      <c r="R9" s="20"/>
      <c r="S9" s="20"/>
      <c r="T9" s="20"/>
      <c r="U9" s="20"/>
      <c r="V9" s="20"/>
      <c r="W9" s="20"/>
      <c r="X9" s="20"/>
    </row>
    <row r="10" spans="1:24" ht="14.4" x14ac:dyDescent="0.25">
      <c r="A10" s="18"/>
      <c r="B10" s="18"/>
      <c r="C10" s="113"/>
      <c r="D10" s="113"/>
      <c r="E10" s="113"/>
      <c r="F10" s="111" t="s">
        <v>446</v>
      </c>
      <c r="G10" s="111"/>
      <c r="H10" s="111"/>
      <c r="I10" s="79">
        <v>1.0580000000000001</v>
      </c>
      <c r="K10" s="40" t="s">
        <v>9</v>
      </c>
      <c r="L10" s="65">
        <v>0.66666666666666663</v>
      </c>
      <c r="M10" s="62" t="s">
        <v>408</v>
      </c>
      <c r="N10" s="59" t="s">
        <v>372</v>
      </c>
      <c r="O10" s="37">
        <v>2</v>
      </c>
      <c r="P10" s="41" t="s">
        <v>314</v>
      </c>
      <c r="Q10" s="37"/>
      <c r="R10" s="20"/>
      <c r="S10" s="20"/>
      <c r="T10" s="20"/>
      <c r="U10" s="20"/>
      <c r="V10" s="20"/>
      <c r="W10" s="20"/>
      <c r="X10" s="20"/>
    </row>
    <row r="11" spans="1:24" ht="14.4" x14ac:dyDescent="0.25">
      <c r="A11" s="18"/>
      <c r="B11" s="18"/>
      <c r="C11" s="114"/>
      <c r="D11" s="114"/>
      <c r="E11" s="114"/>
      <c r="F11" s="111"/>
      <c r="G11" s="111"/>
      <c r="H11" s="111"/>
      <c r="I11" s="45"/>
      <c r="K11" s="41" t="s">
        <v>432</v>
      </c>
      <c r="L11" s="65">
        <v>0.75</v>
      </c>
      <c r="M11" s="62" t="s">
        <v>410</v>
      </c>
      <c r="N11" s="59" t="s">
        <v>322</v>
      </c>
      <c r="O11" s="37">
        <v>3</v>
      </c>
      <c r="P11" s="41" t="s">
        <v>316</v>
      </c>
      <c r="Q11" s="37"/>
      <c r="R11" s="20"/>
      <c r="S11" s="20"/>
      <c r="T11" s="20"/>
      <c r="U11" s="20"/>
      <c r="V11" s="20"/>
      <c r="W11" s="20"/>
      <c r="X11" s="20"/>
    </row>
    <row r="12" spans="1:24" ht="14.4" x14ac:dyDescent="0.3">
      <c r="A12" s="18"/>
      <c r="B12" s="18"/>
      <c r="C12" s="114"/>
      <c r="D12" s="114"/>
      <c r="E12" s="114"/>
      <c r="F12" s="111"/>
      <c r="G12" s="111"/>
      <c r="H12" s="111"/>
      <c r="I12" s="45"/>
      <c r="K12" s="41" t="s">
        <v>324</v>
      </c>
      <c r="L12" s="65">
        <v>1</v>
      </c>
      <c r="M12" s="63" t="s">
        <v>379</v>
      </c>
      <c r="N12" s="59" t="s">
        <v>377</v>
      </c>
      <c r="O12" s="37">
        <v>3.5</v>
      </c>
      <c r="P12" s="41" t="s">
        <v>319</v>
      </c>
      <c r="Q12" s="37"/>
      <c r="R12" s="20"/>
      <c r="S12" s="20"/>
      <c r="T12" s="20"/>
      <c r="U12" s="20"/>
      <c r="V12" s="20"/>
      <c r="W12" s="20"/>
      <c r="X12" s="20"/>
    </row>
    <row r="13" spans="1:24" ht="14.4" x14ac:dyDescent="0.25">
      <c r="A13" s="18"/>
      <c r="B13" s="18"/>
      <c r="C13" s="113"/>
      <c r="D13" s="113"/>
      <c r="E13" s="113"/>
      <c r="H13" s="23"/>
      <c r="I13" s="24"/>
      <c r="K13" s="41" t="s">
        <v>331</v>
      </c>
      <c r="L13" s="65">
        <v>2</v>
      </c>
      <c r="M13" s="62" t="s">
        <v>418</v>
      </c>
      <c r="N13" s="59" t="s">
        <v>376</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378</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t="s">
        <v>319</v>
      </c>
      <c r="I15" s="117"/>
      <c r="K15" s="41"/>
      <c r="L15" s="65">
        <v>4</v>
      </c>
      <c r="M15" s="62" t="s">
        <v>310</v>
      </c>
      <c r="N15" s="59"/>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c r="G18" s="111"/>
      <c r="H18" s="27"/>
      <c r="K18" s="37"/>
      <c r="L18" s="65">
        <v>1.25</v>
      </c>
      <c r="M18" s="62" t="s">
        <v>417</v>
      </c>
      <c r="N18" s="37"/>
      <c r="O18" s="37">
        <v>9</v>
      </c>
      <c r="P18" s="41" t="s">
        <v>338</v>
      </c>
      <c r="Q18" s="37"/>
      <c r="R18" s="20"/>
      <c r="S18" s="20"/>
      <c r="T18" s="20"/>
      <c r="U18" s="20"/>
      <c r="V18" s="20"/>
      <c r="W18" s="20"/>
      <c r="X18" s="20"/>
    </row>
    <row r="19" spans="1:24" ht="14.4"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K20" s="40"/>
      <c r="L20" s="65">
        <v>1.5</v>
      </c>
      <c r="M20" s="62" t="s">
        <v>411</v>
      </c>
      <c r="N20" s="46"/>
      <c r="O20" s="37"/>
      <c r="P20" s="41" t="s">
        <v>341</v>
      </c>
      <c r="Q20" s="37"/>
      <c r="R20" s="20"/>
      <c r="S20" s="20"/>
      <c r="T20" s="20"/>
      <c r="U20" s="20"/>
      <c r="V20" s="20"/>
      <c r="W20" s="20"/>
      <c r="X20" s="20"/>
    </row>
    <row r="21" spans="1:24" ht="14.4" x14ac:dyDescent="0.25">
      <c r="A21" s="118" t="s">
        <v>452</v>
      </c>
      <c r="B21" s="118"/>
      <c r="C21" s="118"/>
      <c r="D21" s="118"/>
      <c r="E21" s="118"/>
      <c r="F21" s="118"/>
      <c r="G21" s="118"/>
      <c r="H21" s="118"/>
      <c r="I21" s="118"/>
      <c r="K21" s="41" t="s">
        <v>457</v>
      </c>
      <c r="L21" s="65">
        <v>1.6666666666666665</v>
      </c>
      <c r="M21" s="62" t="s">
        <v>412</v>
      </c>
      <c r="N21" s="46"/>
      <c r="O21" s="37"/>
      <c r="P21" s="41" t="s">
        <v>342</v>
      </c>
      <c r="Q21" s="37"/>
      <c r="R21" s="20"/>
      <c r="S21" s="20"/>
      <c r="T21" s="20"/>
      <c r="U21" s="20"/>
      <c r="V21" s="20"/>
      <c r="W21" s="20"/>
      <c r="X21" s="20"/>
    </row>
    <row r="22" spans="1:24" ht="14.4" x14ac:dyDescent="0.25">
      <c r="A22" s="119" t="s">
        <v>453</v>
      </c>
      <c r="B22" s="119"/>
      <c r="C22" s="119"/>
      <c r="D22" s="119"/>
      <c r="E22" s="119"/>
      <c r="F22" s="119"/>
      <c r="G22" s="119"/>
      <c r="H22" s="119"/>
      <c r="I22" s="119"/>
      <c r="K22" s="41" t="s">
        <v>458</v>
      </c>
      <c r="L22" s="65">
        <v>1.75</v>
      </c>
      <c r="M22" s="62" t="s">
        <v>321</v>
      </c>
      <c r="N22" s="46"/>
      <c r="O22" s="37"/>
      <c r="P22" s="41" t="s">
        <v>343</v>
      </c>
      <c r="Q22" s="37"/>
      <c r="R22" s="20"/>
      <c r="S22" s="20"/>
      <c r="T22" s="20"/>
      <c r="U22" s="20"/>
      <c r="V22" s="20"/>
      <c r="W22" s="20"/>
      <c r="X22" s="20"/>
    </row>
    <row r="23" spans="1:24" ht="14.4" x14ac:dyDescent="0.25">
      <c r="A23" s="119"/>
      <c r="B23" s="119"/>
      <c r="C23" s="119"/>
      <c r="D23" s="119"/>
      <c r="E23" s="119"/>
      <c r="F23" s="119"/>
      <c r="G23" s="119"/>
      <c r="H23" s="119"/>
      <c r="I23" s="119"/>
      <c r="K23" s="41" t="s">
        <v>328</v>
      </c>
      <c r="L23" s="65">
        <v>2.25</v>
      </c>
      <c r="M23" s="62" t="s">
        <v>404</v>
      </c>
      <c r="N23" s="46"/>
      <c r="O23" s="37"/>
      <c r="P23" s="41" t="s">
        <v>344</v>
      </c>
      <c r="Q23" s="37"/>
      <c r="R23" s="20"/>
      <c r="S23" s="20"/>
      <c r="T23" s="20"/>
      <c r="U23" s="20"/>
      <c r="V23" s="20"/>
      <c r="W23" s="20"/>
      <c r="X23" s="20"/>
    </row>
    <row r="24" spans="1:24" ht="14.4" x14ac:dyDescent="0.25">
      <c r="K24" s="41"/>
      <c r="L24" s="65">
        <v>2.3333333333333299</v>
      </c>
      <c r="M24" s="62" t="s">
        <v>405</v>
      </c>
      <c r="N24" s="46"/>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c r="O26" s="37"/>
      <c r="P26" s="41" t="s">
        <v>353</v>
      </c>
      <c r="Q26" s="37"/>
      <c r="R26" s="20"/>
      <c r="S26" s="20"/>
      <c r="T26" s="20"/>
      <c r="U26" s="20"/>
      <c r="V26" s="20"/>
      <c r="W26" s="20"/>
      <c r="X26" s="20"/>
    </row>
    <row r="27" spans="1:24" ht="14.4" x14ac:dyDescent="0.25">
      <c r="A27" s="31">
        <v>42057</v>
      </c>
      <c r="B27" s="32" t="s">
        <v>449</v>
      </c>
      <c r="C27" s="33">
        <f>IFERROR(SUM($I$5-B27)*131.25/100,0)</f>
        <v>7.7437499999999923E-2</v>
      </c>
      <c r="D27" s="19"/>
      <c r="E27" s="33">
        <f>IFERROR(SUM(100*($I$5-B27)/($I$5-1)/100),0)</f>
        <v>0.43703703703703661</v>
      </c>
      <c r="F27" s="30" t="s">
        <v>305</v>
      </c>
      <c r="G27" s="118"/>
      <c r="H27" s="118"/>
      <c r="I27" s="118"/>
      <c r="K27" s="37"/>
      <c r="L27" s="65">
        <v>2.75</v>
      </c>
      <c r="M27" s="62" t="s">
        <v>409</v>
      </c>
      <c r="N27" s="46"/>
      <c r="O27" s="37"/>
      <c r="P27" s="41" t="s">
        <v>354</v>
      </c>
      <c r="Q27" s="37"/>
      <c r="R27" s="20"/>
      <c r="S27" s="20"/>
      <c r="T27" s="20"/>
      <c r="U27" s="20"/>
      <c r="V27" s="20"/>
      <c r="W27" s="20"/>
      <c r="X27" s="20"/>
    </row>
    <row r="28" spans="1:24" ht="14.4" x14ac:dyDescent="0.3">
      <c r="A28" s="31">
        <v>42098</v>
      </c>
      <c r="B28" s="32" t="s">
        <v>448</v>
      </c>
      <c r="C28" s="33">
        <f t="shared" ref="C28:C38" si="0">IFERROR(SUM($I$5-B28)*131.25/100,0)</f>
        <v>0.10106249999999994</v>
      </c>
      <c r="D28" s="19"/>
      <c r="E28" s="33">
        <f t="shared" ref="E28:E38" si="1">IFERROR(SUM(100*($I$5-B28)/($I$5-1)/100),0)</f>
        <v>0.57037037037036997</v>
      </c>
      <c r="F28" s="30" t="s">
        <v>302</v>
      </c>
      <c r="G28" s="118" t="s">
        <v>454</v>
      </c>
      <c r="H28" s="118"/>
      <c r="I28" s="118"/>
      <c r="K28" s="37"/>
      <c r="L28" s="65">
        <v>3.25</v>
      </c>
      <c r="M28" s="64" t="s">
        <v>420</v>
      </c>
      <c r="N28" s="46"/>
      <c r="O28" s="37"/>
      <c r="P28" s="41" t="s">
        <v>355</v>
      </c>
      <c r="Q28" s="37"/>
      <c r="R28" s="20"/>
      <c r="S28" s="20"/>
      <c r="T28" s="20"/>
      <c r="U28" s="20"/>
      <c r="V28" s="20"/>
      <c r="W28" s="20"/>
      <c r="X28" s="20"/>
    </row>
    <row r="29" spans="1:24" ht="14.4" x14ac:dyDescent="0.3">
      <c r="A29" s="22">
        <v>42324</v>
      </c>
      <c r="B29" s="32" t="s">
        <v>448</v>
      </c>
      <c r="C29" s="33">
        <f t="shared" si="0"/>
        <v>0.10106249999999994</v>
      </c>
      <c r="D29" s="19"/>
      <c r="E29" s="33">
        <f t="shared" si="1"/>
        <v>0.57037037037036997</v>
      </c>
      <c r="F29" s="30" t="s">
        <v>302</v>
      </c>
      <c r="G29" s="118" t="s">
        <v>455</v>
      </c>
      <c r="H29" s="118"/>
      <c r="I29" s="118"/>
      <c r="K29" s="37"/>
      <c r="L29" s="65">
        <v>3.3333333333333299</v>
      </c>
      <c r="M29" s="63" t="s">
        <v>382</v>
      </c>
      <c r="N29" s="46"/>
      <c r="O29" s="37"/>
      <c r="P29" s="41" t="s">
        <v>356</v>
      </c>
      <c r="Q29" s="37"/>
      <c r="R29" s="20"/>
      <c r="S29" s="20"/>
      <c r="T29" s="20"/>
      <c r="U29" s="20"/>
      <c r="V29" s="20"/>
      <c r="W29" s="20"/>
      <c r="X29" s="20"/>
    </row>
    <row r="30" spans="1:24" x14ac:dyDescent="0.25">
      <c r="A30" s="21">
        <v>42325</v>
      </c>
      <c r="B30" s="32" t="s">
        <v>448</v>
      </c>
      <c r="C30" s="33">
        <f t="shared" si="0"/>
        <v>0.10106249999999994</v>
      </c>
      <c r="D30" s="19"/>
      <c r="E30" s="33">
        <f t="shared" si="1"/>
        <v>0.57037037037036997</v>
      </c>
      <c r="F30" s="30" t="s">
        <v>302</v>
      </c>
      <c r="G30" s="118" t="s">
        <v>456</v>
      </c>
      <c r="H30" s="118"/>
      <c r="I30" s="118"/>
      <c r="K30" s="37"/>
      <c r="L30" s="65">
        <v>3.5</v>
      </c>
      <c r="M30" s="47"/>
      <c r="N30" s="46"/>
      <c r="O30" s="37"/>
      <c r="P30" s="41" t="s">
        <v>357</v>
      </c>
      <c r="Q30" s="37"/>
      <c r="R30" s="20"/>
      <c r="S30" s="20"/>
      <c r="T30" s="20"/>
      <c r="U30" s="20"/>
      <c r="V30" s="20"/>
      <c r="W30" s="20"/>
      <c r="X30" s="20"/>
    </row>
    <row r="31" spans="1:24" x14ac:dyDescent="0.25">
      <c r="A31" s="21">
        <v>42325</v>
      </c>
      <c r="B31" s="32" t="s">
        <v>448</v>
      </c>
      <c r="C31" s="33">
        <f t="shared" si="0"/>
        <v>0.10106249999999994</v>
      </c>
      <c r="D31" s="19"/>
      <c r="E31" s="33">
        <f t="shared" si="1"/>
        <v>0.57037037037036997</v>
      </c>
      <c r="F31" s="30"/>
      <c r="G31" s="118" t="s">
        <v>503</v>
      </c>
      <c r="H31" s="118"/>
      <c r="I31" s="118"/>
      <c r="K31" s="37"/>
      <c r="L31" s="65">
        <v>3.6666666666666701</v>
      </c>
      <c r="M31" s="47"/>
      <c r="N31" s="46"/>
      <c r="O31" s="37"/>
      <c r="P31" s="41" t="s">
        <v>358</v>
      </c>
      <c r="Q31" s="37"/>
      <c r="R31" s="20"/>
      <c r="S31" s="20"/>
      <c r="T31" s="20"/>
      <c r="U31" s="20"/>
      <c r="V31" s="20"/>
      <c r="W31" s="20"/>
      <c r="X31" s="20"/>
    </row>
    <row r="32" spans="1:24" x14ac:dyDescent="0.25">
      <c r="A32" s="21">
        <v>42325</v>
      </c>
      <c r="B32" s="32" t="s">
        <v>448</v>
      </c>
      <c r="C32" s="33">
        <f t="shared" si="0"/>
        <v>0.10106249999999994</v>
      </c>
      <c r="D32" s="19"/>
      <c r="E32" s="33">
        <f t="shared" si="1"/>
        <v>0.57037037037036997</v>
      </c>
      <c r="F32" s="30"/>
      <c r="G32" s="118" t="s">
        <v>504</v>
      </c>
      <c r="H32" s="118"/>
      <c r="I32" s="118"/>
      <c r="K32" s="37"/>
      <c r="L32" s="65">
        <v>3.75</v>
      </c>
      <c r="M32" s="47"/>
      <c r="N32" s="37"/>
      <c r="O32" s="37"/>
      <c r="P32" s="41" t="s">
        <v>359</v>
      </c>
      <c r="Q32" s="37"/>
      <c r="R32" s="20"/>
      <c r="S32" s="20"/>
      <c r="T32" s="20"/>
      <c r="U32" s="20"/>
      <c r="V32" s="20"/>
      <c r="W32" s="20"/>
      <c r="X32" s="20"/>
    </row>
    <row r="33" spans="1:24" x14ac:dyDescent="0.25">
      <c r="A33" s="21"/>
      <c r="B33" s="32" t="s">
        <v>300</v>
      </c>
      <c r="C33" s="33">
        <f t="shared" si="0"/>
        <v>0</v>
      </c>
      <c r="D33" s="19"/>
      <c r="E33" s="33">
        <f t="shared" si="1"/>
        <v>0</v>
      </c>
      <c r="F33" s="30"/>
      <c r="G33" s="118" t="s">
        <v>506</v>
      </c>
      <c r="H33" s="118"/>
      <c r="I33" s="118"/>
      <c r="K33" s="37"/>
      <c r="L33" s="65">
        <v>4.125</v>
      </c>
      <c r="M33" s="47"/>
      <c r="N33" s="37"/>
      <c r="O33" s="37"/>
      <c r="P33" s="41" t="s">
        <v>360</v>
      </c>
      <c r="Q33" s="37"/>
      <c r="R33" s="20"/>
      <c r="S33" s="20"/>
      <c r="T33" s="20"/>
      <c r="U33" s="20"/>
      <c r="V33" s="20"/>
      <c r="W33" s="20"/>
      <c r="X33" s="20"/>
    </row>
    <row r="34" spans="1:24" x14ac:dyDescent="0.25">
      <c r="A34" s="21"/>
      <c r="B34" s="32" t="s">
        <v>300</v>
      </c>
      <c r="C34" s="33">
        <f t="shared" si="0"/>
        <v>0</v>
      </c>
      <c r="D34" s="19"/>
      <c r="E34" s="33">
        <f t="shared" si="1"/>
        <v>0</v>
      </c>
      <c r="F34" s="30"/>
      <c r="G34" s="118" t="s">
        <v>507</v>
      </c>
      <c r="H34" s="118"/>
      <c r="I34" s="118"/>
      <c r="K34" s="37"/>
      <c r="L34" s="65">
        <v>4.25</v>
      </c>
      <c r="M34" s="47"/>
      <c r="N34" s="37"/>
      <c r="O34" s="37"/>
      <c r="P34" s="41" t="s">
        <v>361</v>
      </c>
      <c r="Q34" s="37"/>
      <c r="R34" s="20"/>
      <c r="S34" s="20"/>
      <c r="T34" s="20"/>
      <c r="U34" s="20"/>
      <c r="V34" s="20"/>
      <c r="W34" s="20"/>
      <c r="X34" s="20"/>
    </row>
    <row r="35" spans="1:24" x14ac:dyDescent="0.25">
      <c r="A35" s="22"/>
      <c r="B35" s="32" t="s">
        <v>362</v>
      </c>
      <c r="C35" s="33">
        <f t="shared" si="0"/>
        <v>0</v>
      </c>
      <c r="D35" s="19"/>
      <c r="E35" s="33">
        <f t="shared" si="1"/>
        <v>0</v>
      </c>
      <c r="F35" s="30"/>
      <c r="G35" s="118"/>
      <c r="H35" s="118"/>
      <c r="I35" s="118"/>
      <c r="K35" s="37"/>
      <c r="L35" s="65">
        <v>4.3333333333333304</v>
      </c>
      <c r="M35" s="47"/>
      <c r="N35" s="37"/>
      <c r="O35" s="37"/>
      <c r="P35" s="41"/>
      <c r="Q35" s="37"/>
      <c r="R35" s="20"/>
      <c r="S35" s="20"/>
      <c r="T35" s="20"/>
      <c r="U35" s="20"/>
      <c r="V35" s="20"/>
      <c r="W35" s="20"/>
      <c r="X35" s="20"/>
    </row>
    <row r="36" spans="1:24" x14ac:dyDescent="0.25">
      <c r="A36" s="22"/>
      <c r="B36" s="32" t="s">
        <v>300</v>
      </c>
      <c r="C36" s="33">
        <f t="shared" si="0"/>
        <v>0</v>
      </c>
      <c r="D36" s="19"/>
      <c r="E36" s="33">
        <f t="shared" si="1"/>
        <v>0</v>
      </c>
      <c r="F36" s="30"/>
      <c r="G36" s="118"/>
      <c r="H36" s="118"/>
      <c r="I36" s="118"/>
      <c r="K36" s="37"/>
      <c r="L36" s="65">
        <v>4.5</v>
      </c>
      <c r="M36" s="47"/>
      <c r="N36" s="37"/>
      <c r="O36" s="37"/>
      <c r="P36" s="41"/>
      <c r="Q36" s="37"/>
      <c r="R36" s="20"/>
      <c r="S36" s="20"/>
      <c r="T36" s="20"/>
      <c r="U36" s="20"/>
      <c r="V36" s="20"/>
      <c r="W36" s="20"/>
      <c r="X36" s="20"/>
    </row>
    <row r="37" spans="1:24" x14ac:dyDescent="0.25">
      <c r="A37" s="21"/>
      <c r="B37" s="32" t="s">
        <v>300</v>
      </c>
      <c r="C37" s="33">
        <f t="shared" si="0"/>
        <v>0</v>
      </c>
      <c r="D37" s="19"/>
      <c r="E37" s="33">
        <f t="shared" si="1"/>
        <v>0</v>
      </c>
      <c r="F37" s="30"/>
      <c r="G37" s="118"/>
      <c r="H37" s="118"/>
      <c r="I37" s="118"/>
      <c r="K37" s="37"/>
      <c r="L37" s="65">
        <v>4.6666666666666599</v>
      </c>
      <c r="M37" s="47"/>
      <c r="N37" s="37"/>
      <c r="O37" s="37"/>
      <c r="P37" s="41"/>
      <c r="Q37" s="37"/>
      <c r="R37" s="20"/>
      <c r="S37" s="20"/>
      <c r="T37" s="20"/>
      <c r="U37" s="20"/>
      <c r="V37" s="20"/>
      <c r="W37" s="20"/>
      <c r="X37" s="20"/>
    </row>
    <row r="38" spans="1:24" x14ac:dyDescent="0.25">
      <c r="A38" s="21"/>
      <c r="B38" s="32" t="s">
        <v>300</v>
      </c>
      <c r="C38" s="33">
        <f t="shared" si="0"/>
        <v>0</v>
      </c>
      <c r="D38" s="19"/>
      <c r="E38" s="33">
        <f t="shared" si="1"/>
        <v>0</v>
      </c>
      <c r="F38" s="30"/>
      <c r="G38" s="118"/>
      <c r="H38" s="118"/>
      <c r="I38" s="118"/>
      <c r="K38" s="37"/>
      <c r="L38" s="65">
        <v>4.75</v>
      </c>
      <c r="M38" s="47"/>
      <c r="N38" s="37"/>
      <c r="O38" s="37"/>
      <c r="P38" s="41"/>
      <c r="Q38" s="37"/>
      <c r="R38" s="20"/>
      <c r="S38" s="20"/>
      <c r="T38" s="20"/>
      <c r="U38" s="20"/>
      <c r="V38" s="20"/>
      <c r="W38" s="20"/>
      <c r="X38" s="20"/>
    </row>
    <row r="39" spans="1:24" x14ac:dyDescent="0.25">
      <c r="K39" s="37"/>
      <c r="L39" s="65">
        <v>5.125</v>
      </c>
      <c r="M39" s="48"/>
      <c r="N39" s="37"/>
      <c r="O39" s="37"/>
      <c r="P39" s="41"/>
      <c r="Q39" s="37"/>
      <c r="R39" s="20"/>
      <c r="S39" s="20"/>
      <c r="T39" s="20"/>
      <c r="U39" s="20"/>
      <c r="V39" s="20"/>
      <c r="W39" s="20"/>
      <c r="X39" s="20"/>
    </row>
    <row r="40" spans="1:24" ht="21" x14ac:dyDescent="0.4">
      <c r="A40" s="111" t="s">
        <v>363</v>
      </c>
      <c r="B40" s="111"/>
      <c r="C40" s="22">
        <v>42325</v>
      </c>
      <c r="E40" s="34" t="s">
        <v>364</v>
      </c>
      <c r="F40" s="18">
        <v>1.0580000000000001</v>
      </c>
      <c r="G40" s="23" t="s">
        <v>365</v>
      </c>
      <c r="H40" s="35">
        <f>SUM((I5-F40)*131.25/100)</f>
        <v>0.10106249999999994</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SUM(100*(I5-F40)/(I5-1)/100)</f>
        <v>0.57037037037036997</v>
      </c>
      <c r="K42" s="37"/>
      <c r="L42" s="66">
        <v>5.5</v>
      </c>
      <c r="M42" s="43"/>
      <c r="N42" s="37"/>
      <c r="O42" s="37"/>
      <c r="P42" s="41"/>
      <c r="Q42" s="37"/>
      <c r="R42" s="20"/>
      <c r="S42" s="20"/>
      <c r="T42" s="20"/>
      <c r="U42" s="20"/>
      <c r="V42" s="20"/>
      <c r="W42" s="20"/>
      <c r="X42" s="20"/>
    </row>
    <row r="43" spans="1:24" x14ac:dyDescent="0.25">
      <c r="A43" s="111" t="s">
        <v>459</v>
      </c>
      <c r="B43" s="111"/>
      <c r="C43" s="122" t="s">
        <v>457</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6.125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6.25</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sortState ref="O9:O19">
    <sortCondition ref="O9"/>
  </sortState>
  <dataConsolidate/>
  <mergeCells count="62">
    <mergeCell ref="A48:I48"/>
    <mergeCell ref="A43:B43"/>
    <mergeCell ref="C43:E43"/>
    <mergeCell ref="A40:B40"/>
    <mergeCell ref="E42:G42"/>
    <mergeCell ref="A45:I45"/>
    <mergeCell ref="A46:I46"/>
    <mergeCell ref="A47:I47"/>
    <mergeCell ref="E41:G41"/>
    <mergeCell ref="G29:I29"/>
    <mergeCell ref="G30:I30"/>
    <mergeCell ref="G31:I31"/>
    <mergeCell ref="G32:I32"/>
    <mergeCell ref="G33:I33"/>
    <mergeCell ref="G34:I34"/>
    <mergeCell ref="G35:I35"/>
    <mergeCell ref="G36:I36"/>
    <mergeCell ref="G37:I37"/>
    <mergeCell ref="G38:I38"/>
    <mergeCell ref="G28:I28"/>
    <mergeCell ref="C16:E16"/>
    <mergeCell ref="C17:E17"/>
    <mergeCell ref="F17:G17"/>
    <mergeCell ref="C18:E18"/>
    <mergeCell ref="F18:G18"/>
    <mergeCell ref="A21:I21"/>
    <mergeCell ref="A22:I22"/>
    <mergeCell ref="A23:I23"/>
    <mergeCell ref="G25:I25"/>
    <mergeCell ref="G26:I26"/>
    <mergeCell ref="G27:I27"/>
    <mergeCell ref="C12:E12"/>
    <mergeCell ref="F12:H12"/>
    <mergeCell ref="C13:E13"/>
    <mergeCell ref="C14:E14"/>
    <mergeCell ref="C15:E15"/>
    <mergeCell ref="F15:G15"/>
    <mergeCell ref="H15:I15"/>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conditionalFormatting sqref="C27:E38">
    <cfRule type="cellIs" dxfId="3" priority="1" stopIfTrue="1" operator="equal">
      <formula>0</formula>
    </cfRule>
  </conditionalFormatting>
  <dataValidations count="17">
    <dataValidation type="list" allowBlank="1" showInputMessage="1" showErrorMessage="1" sqref="WVB983044:WVB983058 A11:A18 A4:A9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IP4:IP18">
      <formula1>$L$6:$L$89</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IU26:IU38 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F26">
      <formula1>$K$8:$K$10</formula1>
    </dataValidation>
    <dataValidation type="list" allowBlank="1" showInputMessage="1" showErrorMessage="1" sqref="H3">
      <formula1>$M$1:$M$17</formula1>
    </dataValidation>
    <dataValidation type="list" allowBlank="1" showInputMessage="1" showErrorMessage="1" sqref="A10">
      <formula1>$L$1:$L$97</formula1>
    </dataValidation>
    <dataValidation type="list" allowBlank="1" showInputMessage="1" showErrorMessage="1" sqref="H15:I15">
      <formula1>$P$1:$P$48</formula1>
    </dataValidation>
    <dataValidation type="list" allowBlank="1" showInputMessage="1" showErrorMessage="1" sqref="B4:B18">
      <formula1>$N$1:$N$16</formula1>
    </dataValidation>
    <dataValidation type="list" showInputMessage="1" showErrorMessage="1" sqref="H3">
      <formula1>$M$1:$M$39</formula1>
    </dataValidation>
    <dataValidation type="list" allowBlank="1" showInputMessage="1" showErrorMessage="1" sqref="F27:F38">
      <formula1>$K$5:$K$8</formula1>
    </dataValidation>
    <dataValidation type="list" allowBlank="1" showInputMessage="1" showErrorMessage="1" sqref="H4">
      <formula1>$K$10:$K$16</formula1>
    </dataValidation>
    <dataValidation type="list" allowBlank="1" showInputMessage="1" showErrorMessage="1" sqref="C43:E43">
      <formula1>$K$20:$K$25</formula1>
    </dataValidation>
  </dataValidations>
  <pageMargins left="0.7" right="0.25" top="0.75" bottom="0.5" header="0.05" footer="0.05"/>
  <pageSetup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zoomScaleNormal="145" zoomScaleSheetLayoutView="100" workbookViewId="0">
      <selection activeCell="C2" sqref="C2"/>
    </sheetView>
  </sheetViews>
  <sheetFormatPr defaultRowHeight="13.8" x14ac:dyDescent="0.25"/>
  <cols>
    <col min="1" max="1" width="11" style="14" bestFit="1" customWidth="1"/>
    <col min="2" max="2" width="8.88671875" style="14"/>
    <col min="3" max="3" width="11" style="14" bestFit="1" customWidth="1"/>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0.6640625" style="14" customWidth="1"/>
    <col min="12" max="12" width="11.5546875" style="45" bestFit="1" customWidth="1"/>
    <col min="13" max="13" width="11.33203125" style="4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508</v>
      </c>
      <c r="D1" s="108"/>
      <c r="E1" s="108"/>
      <c r="F1" s="109" t="s">
        <v>292</v>
      </c>
      <c r="G1" s="109"/>
      <c r="H1" s="110">
        <v>42042</v>
      </c>
      <c r="I1" s="110"/>
      <c r="K1" s="37"/>
      <c r="L1" s="49"/>
      <c r="M1" s="61"/>
      <c r="N1" s="58"/>
      <c r="O1" s="37"/>
      <c r="P1" s="40"/>
      <c r="Q1" s="37"/>
    </row>
    <row r="2" spans="1:24" ht="14.4" x14ac:dyDescent="0.25">
      <c r="A2" s="111" t="s">
        <v>293</v>
      </c>
      <c r="B2" s="111"/>
      <c r="C2" s="15">
        <v>2</v>
      </c>
      <c r="F2" s="111" t="s">
        <v>294</v>
      </c>
      <c r="G2" s="111"/>
      <c r="H2" s="16">
        <v>5</v>
      </c>
      <c r="I2" s="14" t="s">
        <v>428</v>
      </c>
      <c r="K2" s="37"/>
      <c r="L2" s="50"/>
      <c r="M2" s="62" t="s">
        <v>413</v>
      </c>
      <c r="N2" s="59" t="s">
        <v>313</v>
      </c>
      <c r="O2" s="37"/>
      <c r="P2" s="41"/>
      <c r="Q2" s="37"/>
    </row>
    <row r="3" spans="1:24" ht="14.4" x14ac:dyDescent="0.3">
      <c r="A3" s="17" t="s">
        <v>295</v>
      </c>
      <c r="B3" s="17" t="s">
        <v>296</v>
      </c>
      <c r="C3" s="112" t="s">
        <v>297</v>
      </c>
      <c r="D3" s="112"/>
      <c r="E3" s="112"/>
      <c r="F3" s="111" t="s">
        <v>298</v>
      </c>
      <c r="G3" s="111"/>
      <c r="H3" s="38" t="s">
        <v>312</v>
      </c>
      <c r="K3" s="37"/>
      <c r="L3" s="50"/>
      <c r="M3" s="63" t="s">
        <v>380</v>
      </c>
      <c r="N3" s="59" t="s">
        <v>337</v>
      </c>
      <c r="O3" s="37"/>
      <c r="P3" s="41"/>
      <c r="Q3" s="37"/>
    </row>
    <row r="4" spans="1:24" ht="14.4" x14ac:dyDescent="0.25">
      <c r="A4" s="18">
        <v>4</v>
      </c>
      <c r="B4" s="18" t="s">
        <v>325</v>
      </c>
      <c r="C4" s="113" t="s">
        <v>463</v>
      </c>
      <c r="D4" s="113"/>
      <c r="E4" s="113"/>
      <c r="F4" s="111" t="s">
        <v>451</v>
      </c>
      <c r="G4" s="111"/>
      <c r="H4" s="82" t="s">
        <v>450</v>
      </c>
      <c r="K4" s="37"/>
      <c r="L4" s="50"/>
      <c r="M4" s="62" t="s">
        <v>416</v>
      </c>
      <c r="N4" s="59" t="s">
        <v>370</v>
      </c>
      <c r="O4" s="37"/>
      <c r="P4" s="41"/>
      <c r="Q4" s="37"/>
      <c r="R4" s="20"/>
      <c r="S4" s="20"/>
      <c r="T4" s="20"/>
      <c r="U4" s="20"/>
      <c r="V4" s="20"/>
      <c r="W4" s="20"/>
      <c r="X4" s="20"/>
    </row>
    <row r="5" spans="1:24" ht="14.4" x14ac:dyDescent="0.25">
      <c r="A5" s="18">
        <v>1</v>
      </c>
      <c r="B5" s="18" t="s">
        <v>325</v>
      </c>
      <c r="C5" s="114" t="s">
        <v>464</v>
      </c>
      <c r="D5" s="114"/>
      <c r="E5" s="114"/>
      <c r="F5" s="111" t="s">
        <v>299</v>
      </c>
      <c r="G5" s="111"/>
      <c r="H5" s="115"/>
      <c r="I5" s="75">
        <v>1.1519999999999999</v>
      </c>
      <c r="K5" s="40"/>
      <c r="L5" s="50"/>
      <c r="M5" s="62" t="s">
        <v>414</v>
      </c>
      <c r="N5" s="59" t="s">
        <v>325</v>
      </c>
      <c r="O5" s="37"/>
      <c r="P5" s="41"/>
      <c r="Q5" s="37"/>
      <c r="R5" s="20"/>
      <c r="S5" s="20"/>
      <c r="T5" s="20"/>
      <c r="U5" s="20"/>
      <c r="V5" s="20"/>
      <c r="W5" s="20"/>
      <c r="X5" s="20"/>
    </row>
    <row r="6" spans="1:24" ht="14.4" x14ac:dyDescent="0.25">
      <c r="A6" s="18">
        <v>2</v>
      </c>
      <c r="B6" s="18" t="s">
        <v>368</v>
      </c>
      <c r="C6" s="114" t="s">
        <v>369</v>
      </c>
      <c r="D6" s="114"/>
      <c r="E6" s="114"/>
      <c r="F6" s="111" t="s">
        <v>301</v>
      </c>
      <c r="G6" s="111"/>
      <c r="H6" s="111"/>
      <c r="I6" s="76">
        <v>0.155</v>
      </c>
      <c r="K6" s="41" t="s">
        <v>302</v>
      </c>
      <c r="L6" s="65">
        <v>0.125</v>
      </c>
      <c r="M6" s="62" t="s">
        <v>419</v>
      </c>
      <c r="N6" s="59" t="s">
        <v>371</v>
      </c>
      <c r="O6" s="37"/>
      <c r="P6" s="41"/>
      <c r="Q6" s="37"/>
      <c r="R6" s="20"/>
      <c r="S6" s="20"/>
      <c r="T6" s="20"/>
      <c r="U6" s="20"/>
      <c r="V6" s="20"/>
      <c r="W6" s="20"/>
      <c r="X6" s="20"/>
    </row>
    <row r="7" spans="1:24" ht="14.4" x14ac:dyDescent="0.25">
      <c r="A7" s="18">
        <v>1</v>
      </c>
      <c r="B7" s="18" t="s">
        <v>370</v>
      </c>
      <c r="C7" s="113" t="s">
        <v>430</v>
      </c>
      <c r="D7" s="113"/>
      <c r="E7" s="113"/>
      <c r="F7" s="111" t="s">
        <v>304</v>
      </c>
      <c r="G7" s="111"/>
      <c r="H7" s="111"/>
      <c r="I7" s="77">
        <v>42043</v>
      </c>
      <c r="K7" s="41" t="s">
        <v>305</v>
      </c>
      <c r="L7" s="65">
        <v>0.25</v>
      </c>
      <c r="M7" s="62" t="s">
        <v>415</v>
      </c>
      <c r="N7" s="59" t="s">
        <v>329</v>
      </c>
      <c r="O7" s="37"/>
      <c r="P7" s="41"/>
      <c r="Q7" s="37"/>
      <c r="R7" s="20"/>
      <c r="S7" s="20"/>
      <c r="T7" s="20"/>
      <c r="U7" s="20"/>
      <c r="V7" s="20"/>
      <c r="W7" s="20"/>
      <c r="X7" s="20"/>
    </row>
    <row r="8" spans="1:24" ht="14.4" x14ac:dyDescent="0.3">
      <c r="A8" s="18">
        <v>1</v>
      </c>
      <c r="B8" s="18" t="s">
        <v>370</v>
      </c>
      <c r="C8" s="114" t="s">
        <v>374</v>
      </c>
      <c r="D8" s="114"/>
      <c r="E8" s="114"/>
      <c r="F8" s="111" t="s">
        <v>307</v>
      </c>
      <c r="G8" s="111"/>
      <c r="H8" s="111"/>
      <c r="I8" s="78">
        <v>42049</v>
      </c>
      <c r="K8" s="42"/>
      <c r="L8" s="65">
        <v>0.33333333333333331</v>
      </c>
      <c r="M8" s="63" t="s">
        <v>303</v>
      </c>
      <c r="N8" s="59" t="s">
        <v>332</v>
      </c>
      <c r="O8" s="37"/>
      <c r="P8" s="41" t="s">
        <v>308</v>
      </c>
      <c r="Q8" s="37"/>
      <c r="R8" s="20"/>
      <c r="S8" s="20"/>
      <c r="T8" s="20"/>
      <c r="U8" s="20"/>
      <c r="V8" s="20"/>
      <c r="W8" s="20"/>
      <c r="X8" s="20"/>
    </row>
    <row r="9" spans="1:24" ht="14.4" x14ac:dyDescent="0.25">
      <c r="A9" s="18">
        <v>1</v>
      </c>
      <c r="B9" s="18" t="s">
        <v>370</v>
      </c>
      <c r="C9" s="114" t="s">
        <v>375</v>
      </c>
      <c r="D9" s="114"/>
      <c r="E9" s="114"/>
      <c r="F9" s="111" t="s">
        <v>309</v>
      </c>
      <c r="G9" s="111"/>
      <c r="H9" s="111"/>
      <c r="I9" s="78">
        <v>42057</v>
      </c>
      <c r="K9" s="37"/>
      <c r="L9" s="65">
        <v>0.5</v>
      </c>
      <c r="M9" s="62" t="s">
        <v>306</v>
      </c>
      <c r="N9" s="59" t="s">
        <v>368</v>
      </c>
      <c r="O9" s="37">
        <v>1</v>
      </c>
      <c r="P9" s="41" t="s">
        <v>311</v>
      </c>
      <c r="Q9" s="37"/>
      <c r="R9" s="20"/>
      <c r="S9" s="20"/>
      <c r="T9" s="20"/>
      <c r="U9" s="20"/>
      <c r="V9" s="20"/>
      <c r="W9" s="20"/>
      <c r="X9" s="20"/>
    </row>
    <row r="10" spans="1:24" ht="14.4" x14ac:dyDescent="0.25">
      <c r="A10" s="18">
        <v>1</v>
      </c>
      <c r="B10" s="39" t="s">
        <v>337</v>
      </c>
      <c r="C10" s="114" t="s">
        <v>373</v>
      </c>
      <c r="D10" s="114"/>
      <c r="E10" s="114"/>
      <c r="F10" s="111" t="s">
        <v>446</v>
      </c>
      <c r="G10" s="111"/>
      <c r="H10" s="111"/>
      <c r="I10" s="79">
        <v>1.03</v>
      </c>
      <c r="K10" s="40" t="s">
        <v>9</v>
      </c>
      <c r="L10" s="65">
        <v>0.66666666666666663</v>
      </c>
      <c r="M10" s="62" t="s">
        <v>408</v>
      </c>
      <c r="N10" s="59" t="s">
        <v>372</v>
      </c>
      <c r="O10" s="37">
        <v>2</v>
      </c>
      <c r="P10" s="41" t="s">
        <v>314</v>
      </c>
      <c r="Q10" s="37"/>
      <c r="R10" s="20"/>
      <c r="S10" s="20"/>
      <c r="T10" s="20"/>
      <c r="U10" s="20"/>
      <c r="V10" s="20"/>
      <c r="W10" s="20"/>
      <c r="X10" s="20"/>
    </row>
    <row r="11" spans="1:24" ht="14.4" x14ac:dyDescent="0.25">
      <c r="A11" s="18"/>
      <c r="B11" s="18"/>
      <c r="C11" s="114"/>
      <c r="D11" s="114"/>
      <c r="E11" s="114"/>
      <c r="F11" s="111"/>
      <c r="G11" s="111"/>
      <c r="H11" s="111"/>
      <c r="I11" s="45"/>
      <c r="K11" s="41" t="s">
        <v>432</v>
      </c>
      <c r="L11" s="65">
        <v>0.75</v>
      </c>
      <c r="M11" s="62" t="s">
        <v>410</v>
      </c>
      <c r="N11" s="59" t="s">
        <v>322</v>
      </c>
      <c r="O11" s="37">
        <v>3</v>
      </c>
      <c r="P11" s="41" t="s">
        <v>316</v>
      </c>
      <c r="Q11" s="37"/>
      <c r="R11" s="20"/>
      <c r="S11" s="20"/>
      <c r="T11" s="20"/>
      <c r="U11" s="20"/>
      <c r="V11" s="20"/>
      <c r="W11" s="20"/>
      <c r="X11" s="20"/>
    </row>
    <row r="12" spans="1:24" ht="14.4" x14ac:dyDescent="0.3">
      <c r="A12" s="18"/>
      <c r="B12" s="18"/>
      <c r="C12" s="114"/>
      <c r="D12" s="114"/>
      <c r="E12" s="114"/>
      <c r="F12" s="111"/>
      <c r="G12" s="111"/>
      <c r="H12" s="111"/>
      <c r="I12" s="45"/>
      <c r="K12" s="41" t="s">
        <v>324</v>
      </c>
      <c r="L12" s="65">
        <v>1</v>
      </c>
      <c r="M12" s="63" t="s">
        <v>379</v>
      </c>
      <c r="N12" s="59" t="s">
        <v>377</v>
      </c>
      <c r="O12" s="37">
        <v>3.5</v>
      </c>
      <c r="P12" s="41" t="s">
        <v>319</v>
      </c>
      <c r="Q12" s="37"/>
      <c r="R12" s="20"/>
      <c r="S12" s="20"/>
      <c r="T12" s="20"/>
      <c r="U12" s="20"/>
      <c r="V12" s="20"/>
      <c r="W12" s="20"/>
      <c r="X12" s="20"/>
    </row>
    <row r="13" spans="1:24" ht="14.4" x14ac:dyDescent="0.25">
      <c r="A13" s="18"/>
      <c r="B13" s="18"/>
      <c r="C13" s="113"/>
      <c r="D13" s="113"/>
      <c r="E13" s="113"/>
      <c r="H13" s="23"/>
      <c r="I13" s="24"/>
      <c r="K13" s="41" t="s">
        <v>331</v>
      </c>
      <c r="L13" s="65">
        <v>2</v>
      </c>
      <c r="M13" s="62" t="s">
        <v>418</v>
      </c>
      <c r="N13" s="59" t="s">
        <v>376</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378</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t="s">
        <v>330</v>
      </c>
      <c r="I15" s="117"/>
      <c r="K15" s="41"/>
      <c r="L15" s="65">
        <v>4</v>
      </c>
      <c r="M15" s="62" t="s">
        <v>310</v>
      </c>
      <c r="N15" s="59" t="s">
        <v>462</v>
      </c>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c r="G18" s="111"/>
      <c r="H18" s="27"/>
      <c r="K18" s="37"/>
      <c r="L18" s="65">
        <v>1.25</v>
      </c>
      <c r="M18" s="62" t="s">
        <v>417</v>
      </c>
      <c r="N18" s="37"/>
      <c r="O18" s="37">
        <v>9</v>
      </c>
      <c r="P18" s="41" t="s">
        <v>338</v>
      </c>
      <c r="Q18" s="37"/>
      <c r="R18" s="20"/>
      <c r="S18" s="20"/>
      <c r="T18" s="20"/>
      <c r="U18" s="20"/>
      <c r="V18" s="20"/>
      <c r="W18" s="20"/>
      <c r="X18" s="20"/>
    </row>
    <row r="19" spans="1:24" ht="14.4"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B20" s="112" t="s">
        <v>465</v>
      </c>
      <c r="C20" s="112"/>
      <c r="D20" s="112"/>
      <c r="E20" s="112"/>
      <c r="F20" s="112"/>
      <c r="G20" s="112"/>
      <c r="H20" s="112"/>
      <c r="I20" s="112"/>
      <c r="K20" s="40"/>
      <c r="L20" s="65">
        <v>1.5</v>
      </c>
      <c r="M20" s="62" t="s">
        <v>411</v>
      </c>
      <c r="N20" s="46"/>
      <c r="O20" s="37"/>
      <c r="P20" s="41" t="s">
        <v>341</v>
      </c>
      <c r="Q20" s="37"/>
      <c r="R20" s="20"/>
      <c r="S20" s="20"/>
      <c r="T20" s="20"/>
      <c r="U20" s="20"/>
      <c r="V20" s="20"/>
      <c r="W20" s="20"/>
      <c r="X20" s="20"/>
    </row>
    <row r="21" spans="1:24" ht="14.4" x14ac:dyDescent="0.25">
      <c r="A21" s="118" t="s">
        <v>466</v>
      </c>
      <c r="B21" s="118"/>
      <c r="C21" s="118"/>
      <c r="D21" s="118"/>
      <c r="E21" s="118"/>
      <c r="F21" s="118"/>
      <c r="G21" s="118"/>
      <c r="H21" s="118"/>
      <c r="I21" s="118"/>
      <c r="K21" s="41" t="s">
        <v>457</v>
      </c>
      <c r="L21" s="65">
        <v>1.6666666666666665</v>
      </c>
      <c r="M21" s="62" t="s">
        <v>412</v>
      </c>
      <c r="N21" s="46"/>
      <c r="O21" s="37"/>
      <c r="P21" s="41" t="s">
        <v>342</v>
      </c>
      <c r="Q21" s="37"/>
      <c r="R21" s="20"/>
      <c r="S21" s="20"/>
      <c r="T21" s="20"/>
      <c r="U21" s="20"/>
      <c r="V21" s="20"/>
      <c r="W21" s="20"/>
      <c r="X21" s="20"/>
    </row>
    <row r="22" spans="1:24" ht="14.4" x14ac:dyDescent="0.25">
      <c r="A22" s="119" t="s">
        <v>467</v>
      </c>
      <c r="B22" s="119"/>
      <c r="C22" s="119"/>
      <c r="D22" s="119"/>
      <c r="E22" s="119"/>
      <c r="F22" s="119"/>
      <c r="G22" s="119"/>
      <c r="H22" s="119"/>
      <c r="I22" s="119"/>
      <c r="K22" s="41" t="s">
        <v>458</v>
      </c>
      <c r="L22" s="65">
        <v>1.75</v>
      </c>
      <c r="M22" s="62" t="s">
        <v>321</v>
      </c>
      <c r="N22" s="46"/>
      <c r="O22" s="37"/>
      <c r="P22" s="41" t="s">
        <v>343</v>
      </c>
      <c r="Q22" s="37"/>
      <c r="R22" s="20"/>
      <c r="S22" s="20"/>
      <c r="T22" s="20"/>
      <c r="U22" s="20"/>
      <c r="V22" s="20"/>
      <c r="W22" s="20"/>
      <c r="X22" s="20"/>
    </row>
    <row r="23" spans="1:24" ht="14.4" x14ac:dyDescent="0.25">
      <c r="A23" s="119" t="s">
        <v>468</v>
      </c>
      <c r="B23" s="119"/>
      <c r="C23" s="119"/>
      <c r="D23" s="119"/>
      <c r="E23" s="119"/>
      <c r="F23" s="119"/>
      <c r="G23" s="119"/>
      <c r="H23" s="119"/>
      <c r="I23" s="119"/>
      <c r="K23" s="41" t="s">
        <v>328</v>
      </c>
      <c r="L23" s="65">
        <v>2.25</v>
      </c>
      <c r="M23" s="62" t="s">
        <v>404</v>
      </c>
      <c r="N23" s="46"/>
      <c r="O23" s="37"/>
      <c r="P23" s="41" t="s">
        <v>344</v>
      </c>
      <c r="Q23" s="37"/>
      <c r="R23" s="20"/>
      <c r="S23" s="20"/>
      <c r="T23" s="20"/>
      <c r="U23" s="20"/>
      <c r="V23" s="20"/>
      <c r="W23" s="20"/>
      <c r="X23" s="20"/>
    </row>
    <row r="24" spans="1:24" ht="14.4" x14ac:dyDescent="0.25">
      <c r="K24" s="41"/>
      <c r="L24" s="65">
        <v>2.3333333333333299</v>
      </c>
      <c r="M24" s="62" t="s">
        <v>405</v>
      </c>
      <c r="N24" s="46"/>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c r="O26" s="37"/>
      <c r="P26" s="41" t="s">
        <v>353</v>
      </c>
      <c r="Q26" s="37"/>
      <c r="R26" s="20"/>
      <c r="S26" s="20"/>
      <c r="T26" s="20"/>
      <c r="U26" s="20"/>
      <c r="V26" s="20"/>
      <c r="W26" s="20"/>
      <c r="X26" s="20"/>
    </row>
    <row r="27" spans="1:24" ht="14.4" x14ac:dyDescent="0.25">
      <c r="A27" s="31">
        <v>42057</v>
      </c>
      <c r="B27" s="32" t="s">
        <v>460</v>
      </c>
      <c r="C27" s="33">
        <f>IFERROR(SUM($I$5-B27)*131.25/100,0)</f>
        <v>0.16012499999999985</v>
      </c>
      <c r="D27" s="19"/>
      <c r="E27" s="33">
        <f>IFERROR(SUM(100*($I$5-B27)/($I$5-1)/100),0)</f>
        <v>0.80263157894736803</v>
      </c>
      <c r="F27" s="30" t="s">
        <v>302</v>
      </c>
      <c r="G27" s="118"/>
      <c r="H27" s="118"/>
      <c r="I27" s="118"/>
      <c r="K27" s="37"/>
      <c r="L27" s="65">
        <v>2.75</v>
      </c>
      <c r="M27" s="62" t="s">
        <v>409</v>
      </c>
      <c r="N27" s="46"/>
      <c r="O27" s="37"/>
      <c r="P27" s="41" t="s">
        <v>354</v>
      </c>
      <c r="Q27" s="37"/>
      <c r="R27" s="20"/>
      <c r="S27" s="20"/>
      <c r="T27" s="20"/>
      <c r="U27" s="20"/>
      <c r="V27" s="20"/>
      <c r="W27" s="20"/>
      <c r="X27" s="20"/>
    </row>
    <row r="28" spans="1:24" ht="14.4" x14ac:dyDescent="0.3">
      <c r="A28" s="31">
        <v>42098</v>
      </c>
      <c r="B28" s="32" t="s">
        <v>461</v>
      </c>
      <c r="C28" s="33">
        <f t="shared" ref="C28:C38" si="0">IFERROR(SUM($I$5-B28)*131.25/100,0)</f>
        <v>0.16668749999999999</v>
      </c>
      <c r="D28" s="19"/>
      <c r="E28" s="33">
        <f t="shared" ref="E28:E38" si="1">IFERROR(SUM(100*($I$5-B28)/($I$5-1)/100),0)</f>
        <v>0.83552631578947412</v>
      </c>
      <c r="F28" s="30" t="s">
        <v>305</v>
      </c>
      <c r="G28" s="118" t="s">
        <v>469</v>
      </c>
      <c r="H28" s="118"/>
      <c r="I28" s="118"/>
      <c r="K28" s="37"/>
      <c r="L28" s="65">
        <v>3.25</v>
      </c>
      <c r="M28" s="64" t="s">
        <v>420</v>
      </c>
      <c r="N28" s="46"/>
      <c r="O28" s="37"/>
      <c r="P28" s="41" t="s">
        <v>355</v>
      </c>
      <c r="Q28" s="37"/>
      <c r="R28" s="20"/>
      <c r="S28" s="20"/>
      <c r="T28" s="20"/>
      <c r="U28" s="20"/>
      <c r="V28" s="20"/>
      <c r="W28" s="20"/>
      <c r="X28" s="20"/>
    </row>
    <row r="29" spans="1:24" ht="14.4" x14ac:dyDescent="0.3">
      <c r="A29" s="22">
        <v>42325</v>
      </c>
      <c r="B29" s="32" t="s">
        <v>461</v>
      </c>
      <c r="C29" s="33">
        <f t="shared" si="0"/>
        <v>0.16668749999999999</v>
      </c>
      <c r="D29" s="19"/>
      <c r="E29" s="33">
        <f t="shared" si="1"/>
        <v>0.83552631578947412</v>
      </c>
      <c r="F29" s="30" t="s">
        <v>302</v>
      </c>
      <c r="G29" s="118" t="s">
        <v>470</v>
      </c>
      <c r="H29" s="118"/>
      <c r="I29" s="118"/>
      <c r="K29" s="37"/>
      <c r="L29" s="65">
        <v>3.3333333333333299</v>
      </c>
      <c r="M29" s="63" t="s">
        <v>382</v>
      </c>
      <c r="N29" s="46"/>
      <c r="O29" s="37"/>
      <c r="P29" s="41" t="s">
        <v>356</v>
      </c>
      <c r="Q29" s="37"/>
      <c r="R29" s="20"/>
      <c r="S29" s="20"/>
      <c r="T29" s="20"/>
      <c r="U29" s="20"/>
      <c r="V29" s="20"/>
      <c r="W29" s="20"/>
      <c r="X29" s="20"/>
    </row>
    <row r="30" spans="1:24" x14ac:dyDescent="0.25">
      <c r="A30" s="21"/>
      <c r="B30" s="32" t="s">
        <v>300</v>
      </c>
      <c r="C30" s="33">
        <f t="shared" si="0"/>
        <v>0</v>
      </c>
      <c r="D30" s="19"/>
      <c r="E30" s="33">
        <f t="shared" si="1"/>
        <v>0</v>
      </c>
      <c r="F30" s="30"/>
      <c r="G30" s="118"/>
      <c r="H30" s="118"/>
      <c r="I30" s="118"/>
      <c r="K30" s="37"/>
      <c r="L30" s="65">
        <v>3.5</v>
      </c>
      <c r="M30" s="47"/>
      <c r="N30" s="46"/>
      <c r="O30" s="37"/>
      <c r="P30" s="41" t="s">
        <v>357</v>
      </c>
      <c r="Q30" s="37"/>
      <c r="R30" s="20"/>
      <c r="S30" s="20"/>
      <c r="T30" s="20"/>
      <c r="U30" s="20"/>
      <c r="V30" s="20"/>
      <c r="W30" s="20"/>
      <c r="X30" s="20"/>
    </row>
    <row r="31" spans="1:24" x14ac:dyDescent="0.25">
      <c r="A31" s="21"/>
      <c r="B31" s="32" t="s">
        <v>300</v>
      </c>
      <c r="C31" s="33">
        <f t="shared" si="0"/>
        <v>0</v>
      </c>
      <c r="D31" s="19"/>
      <c r="E31" s="33">
        <f t="shared" si="1"/>
        <v>0</v>
      </c>
      <c r="F31" s="30"/>
      <c r="G31" s="118"/>
      <c r="H31" s="118"/>
      <c r="I31" s="118"/>
      <c r="K31" s="37"/>
      <c r="L31" s="65">
        <v>3.6666666666666701</v>
      </c>
      <c r="M31" s="47"/>
      <c r="N31" s="46"/>
      <c r="O31" s="37"/>
      <c r="P31" s="41" t="s">
        <v>358</v>
      </c>
      <c r="Q31" s="37"/>
      <c r="R31" s="20"/>
      <c r="S31" s="20"/>
      <c r="T31" s="20"/>
      <c r="U31" s="20"/>
      <c r="V31" s="20"/>
      <c r="W31" s="20"/>
      <c r="X31" s="20"/>
    </row>
    <row r="32" spans="1:24" x14ac:dyDescent="0.25">
      <c r="A32" s="22"/>
      <c r="B32" s="32" t="s">
        <v>300</v>
      </c>
      <c r="C32" s="33">
        <f t="shared" si="0"/>
        <v>0</v>
      </c>
      <c r="D32" s="19"/>
      <c r="E32" s="33">
        <f t="shared" si="1"/>
        <v>0</v>
      </c>
      <c r="F32" s="30"/>
      <c r="G32" s="118"/>
      <c r="H32" s="118"/>
      <c r="I32" s="118"/>
      <c r="K32" s="37"/>
      <c r="L32" s="65">
        <v>3.75</v>
      </c>
      <c r="M32" s="47"/>
      <c r="N32" s="37"/>
      <c r="O32" s="37"/>
      <c r="P32" s="41" t="s">
        <v>359</v>
      </c>
      <c r="Q32" s="37"/>
      <c r="R32" s="20"/>
      <c r="S32" s="20"/>
      <c r="T32" s="20"/>
      <c r="U32" s="20"/>
      <c r="V32" s="20"/>
      <c r="W32" s="20"/>
      <c r="X32" s="20"/>
    </row>
    <row r="33" spans="1:24" x14ac:dyDescent="0.25">
      <c r="A33" s="21"/>
      <c r="B33" s="32" t="s">
        <v>300</v>
      </c>
      <c r="C33" s="33">
        <f t="shared" si="0"/>
        <v>0</v>
      </c>
      <c r="D33" s="19"/>
      <c r="E33" s="33">
        <f t="shared" si="1"/>
        <v>0</v>
      </c>
      <c r="F33" s="30"/>
      <c r="G33" s="118"/>
      <c r="H33" s="118"/>
      <c r="I33" s="118"/>
      <c r="K33" s="37"/>
      <c r="L33" s="65">
        <v>4.125</v>
      </c>
      <c r="M33" s="47"/>
      <c r="N33" s="37"/>
      <c r="O33" s="37"/>
      <c r="P33" s="41" t="s">
        <v>360</v>
      </c>
      <c r="Q33" s="37"/>
      <c r="R33" s="20"/>
      <c r="S33" s="20"/>
      <c r="T33" s="20"/>
      <c r="U33" s="20"/>
      <c r="V33" s="20"/>
      <c r="W33" s="20"/>
      <c r="X33" s="20"/>
    </row>
    <row r="34" spans="1:24" x14ac:dyDescent="0.25">
      <c r="A34" s="21"/>
      <c r="B34" s="32" t="s">
        <v>300</v>
      </c>
      <c r="C34" s="33">
        <f t="shared" si="0"/>
        <v>0</v>
      </c>
      <c r="D34" s="19"/>
      <c r="E34" s="33">
        <f t="shared" si="1"/>
        <v>0</v>
      </c>
      <c r="F34" s="30"/>
      <c r="G34" s="118"/>
      <c r="H34" s="118"/>
      <c r="I34" s="118"/>
      <c r="K34" s="37"/>
      <c r="L34" s="65">
        <v>4.25</v>
      </c>
      <c r="M34" s="47"/>
      <c r="N34" s="37"/>
      <c r="O34" s="37"/>
      <c r="P34" s="41" t="s">
        <v>361</v>
      </c>
      <c r="Q34" s="37"/>
      <c r="R34" s="20"/>
      <c r="S34" s="20"/>
      <c r="T34" s="20"/>
      <c r="U34" s="20"/>
      <c r="V34" s="20"/>
      <c r="W34" s="20"/>
      <c r="X34" s="20"/>
    </row>
    <row r="35" spans="1:24" x14ac:dyDescent="0.25">
      <c r="A35" s="22"/>
      <c r="B35" s="32" t="s">
        <v>362</v>
      </c>
      <c r="C35" s="33">
        <f t="shared" si="0"/>
        <v>0</v>
      </c>
      <c r="D35" s="19"/>
      <c r="E35" s="33">
        <f t="shared" si="1"/>
        <v>0</v>
      </c>
      <c r="F35" s="30"/>
      <c r="G35" s="118"/>
      <c r="H35" s="118"/>
      <c r="I35" s="118"/>
      <c r="K35" s="37"/>
      <c r="L35" s="65">
        <v>4.3333333333333304</v>
      </c>
      <c r="M35" s="47"/>
      <c r="N35" s="37"/>
      <c r="O35" s="37"/>
      <c r="P35" s="41"/>
      <c r="Q35" s="37"/>
      <c r="R35" s="20"/>
      <c r="S35" s="20"/>
      <c r="T35" s="20"/>
      <c r="U35" s="20"/>
      <c r="V35" s="20"/>
      <c r="W35" s="20"/>
      <c r="X35" s="20"/>
    </row>
    <row r="36" spans="1:24" x14ac:dyDescent="0.25">
      <c r="A36" s="22"/>
      <c r="B36" s="32" t="s">
        <v>300</v>
      </c>
      <c r="C36" s="33">
        <f t="shared" si="0"/>
        <v>0</v>
      </c>
      <c r="D36" s="19"/>
      <c r="E36" s="33">
        <f t="shared" si="1"/>
        <v>0</v>
      </c>
      <c r="F36" s="30"/>
      <c r="G36" s="118"/>
      <c r="H36" s="118"/>
      <c r="I36" s="118"/>
      <c r="K36" s="37"/>
      <c r="L36" s="65">
        <v>4.5</v>
      </c>
      <c r="M36" s="47"/>
      <c r="N36" s="37"/>
      <c r="O36" s="37"/>
      <c r="P36" s="41"/>
      <c r="Q36" s="37"/>
      <c r="R36" s="20"/>
      <c r="S36" s="20"/>
      <c r="T36" s="20"/>
      <c r="U36" s="20"/>
      <c r="V36" s="20"/>
      <c r="W36" s="20"/>
      <c r="X36" s="20"/>
    </row>
    <row r="37" spans="1:24" x14ac:dyDescent="0.25">
      <c r="A37" s="21"/>
      <c r="B37" s="32" t="s">
        <v>300</v>
      </c>
      <c r="C37" s="33">
        <f t="shared" si="0"/>
        <v>0</v>
      </c>
      <c r="D37" s="19"/>
      <c r="E37" s="33">
        <f t="shared" si="1"/>
        <v>0</v>
      </c>
      <c r="F37" s="30"/>
      <c r="G37" s="118"/>
      <c r="H37" s="118"/>
      <c r="I37" s="118"/>
      <c r="K37" s="37"/>
      <c r="L37" s="65">
        <v>4.6666666666666599</v>
      </c>
      <c r="M37" s="47"/>
      <c r="N37" s="37"/>
      <c r="O37" s="37"/>
      <c r="P37" s="41"/>
      <c r="Q37" s="37"/>
      <c r="R37" s="20"/>
      <c r="S37" s="20"/>
      <c r="T37" s="20"/>
      <c r="U37" s="20"/>
      <c r="V37" s="20"/>
      <c r="W37" s="20"/>
      <c r="X37" s="20"/>
    </row>
    <row r="38" spans="1:24" x14ac:dyDescent="0.25">
      <c r="A38" s="21"/>
      <c r="B38" s="32" t="s">
        <v>300</v>
      </c>
      <c r="C38" s="33">
        <f t="shared" si="0"/>
        <v>0</v>
      </c>
      <c r="D38" s="19"/>
      <c r="E38" s="33">
        <f t="shared" si="1"/>
        <v>0</v>
      </c>
      <c r="F38" s="30"/>
      <c r="G38" s="118"/>
      <c r="H38" s="118"/>
      <c r="I38" s="118"/>
      <c r="K38" s="37"/>
      <c r="L38" s="65">
        <v>4.75</v>
      </c>
      <c r="M38" s="47"/>
      <c r="N38" s="37"/>
      <c r="O38" s="37"/>
      <c r="P38" s="41"/>
      <c r="Q38" s="37"/>
      <c r="R38" s="20"/>
      <c r="S38" s="20"/>
      <c r="T38" s="20"/>
      <c r="U38" s="20"/>
      <c r="V38" s="20"/>
      <c r="W38" s="20"/>
      <c r="X38" s="20"/>
    </row>
    <row r="39" spans="1:24" x14ac:dyDescent="0.25">
      <c r="K39" s="37"/>
      <c r="L39" s="65">
        <v>5.125</v>
      </c>
      <c r="M39" s="48"/>
      <c r="N39" s="37"/>
      <c r="O39" s="37"/>
      <c r="P39" s="41"/>
      <c r="Q39" s="37"/>
      <c r="R39" s="20"/>
      <c r="S39" s="20"/>
      <c r="T39" s="20"/>
      <c r="U39" s="20"/>
      <c r="V39" s="20"/>
      <c r="W39" s="20"/>
      <c r="X39" s="20"/>
    </row>
    <row r="40" spans="1:24" ht="21" x14ac:dyDescent="0.4">
      <c r="A40" s="111" t="s">
        <v>363</v>
      </c>
      <c r="B40" s="111"/>
      <c r="C40" s="22">
        <v>42325</v>
      </c>
      <c r="E40" s="34" t="s">
        <v>364</v>
      </c>
      <c r="F40" s="18">
        <v>1.0249999999999999</v>
      </c>
      <c r="G40" s="23" t="s">
        <v>365</v>
      </c>
      <c r="H40" s="35">
        <f>SUM((I5-F40)*131.25/100)</f>
        <v>0.16668749999999999</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SUM(100*(I5-F40)/(I5-1)/100)</f>
        <v>0.83552631578947412</v>
      </c>
      <c r="K42" s="37"/>
      <c r="L42" s="66">
        <v>5.5</v>
      </c>
      <c r="M42" s="43"/>
      <c r="N42" s="37"/>
      <c r="O42" s="37"/>
      <c r="P42" s="41"/>
      <c r="Q42" s="37"/>
      <c r="R42" s="20"/>
      <c r="S42" s="20"/>
      <c r="T42" s="20"/>
      <c r="U42" s="20"/>
      <c r="V42" s="20"/>
      <c r="W42" s="20"/>
      <c r="X42" s="20"/>
    </row>
    <row r="43" spans="1:24" x14ac:dyDescent="0.25">
      <c r="A43" s="111" t="s">
        <v>459</v>
      </c>
      <c r="B43" s="111"/>
      <c r="C43" s="122" t="s">
        <v>457</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x14ac:dyDescent="0.25">
      <c r="A45" s="118"/>
      <c r="B45" s="118"/>
      <c r="C45" s="118"/>
      <c r="D45" s="118"/>
      <c r="E45" s="118"/>
      <c r="F45" s="118"/>
      <c r="G45" s="118"/>
      <c r="H45" s="118"/>
      <c r="I45" s="118"/>
      <c r="K45" s="37"/>
      <c r="L45" s="66">
        <v>6</v>
      </c>
      <c r="M45" s="43"/>
      <c r="N45" s="37"/>
      <c r="O45" s="37"/>
      <c r="P45" s="41"/>
      <c r="Q45" s="37"/>
      <c r="R45" s="20"/>
      <c r="S45" s="20"/>
      <c r="T45" s="20"/>
      <c r="U45" s="20"/>
      <c r="V45" s="20"/>
      <c r="W45" s="20"/>
      <c r="X45" s="20"/>
    </row>
    <row r="46" spans="1:24" x14ac:dyDescent="0.25">
      <c r="A46" s="119"/>
      <c r="B46" s="119"/>
      <c r="C46" s="119"/>
      <c r="D46" s="119"/>
      <c r="E46" s="119"/>
      <c r="F46" s="119"/>
      <c r="G46" s="119"/>
      <c r="H46" s="119"/>
      <c r="I46" s="119"/>
      <c r="K46" s="37"/>
      <c r="L46" s="66">
        <v>6.125</v>
      </c>
      <c r="M46" s="43"/>
      <c r="N46" s="37"/>
      <c r="O46" s="37"/>
      <c r="P46" s="41"/>
      <c r="Q46" s="37"/>
      <c r="R46" s="20"/>
      <c r="S46" s="20"/>
      <c r="T46" s="20"/>
      <c r="U46" s="20"/>
      <c r="V46" s="20"/>
      <c r="W46" s="20"/>
      <c r="X46" s="20"/>
    </row>
    <row r="47" spans="1:24" x14ac:dyDescent="0.25">
      <c r="A47" s="118"/>
      <c r="B47" s="118"/>
      <c r="C47" s="118"/>
      <c r="D47" s="118"/>
      <c r="E47" s="118"/>
      <c r="F47" s="118"/>
      <c r="G47" s="118"/>
      <c r="H47" s="118"/>
      <c r="I47" s="118"/>
      <c r="K47" s="37"/>
      <c r="L47" s="66">
        <v>6.25</v>
      </c>
      <c r="M47" s="43"/>
      <c r="N47" s="37"/>
      <c r="O47" s="37"/>
      <c r="P47" s="41"/>
      <c r="Q47" s="37"/>
      <c r="R47" s="20"/>
      <c r="S47" s="20"/>
      <c r="T47" s="20"/>
      <c r="U47" s="20"/>
      <c r="V47" s="20"/>
      <c r="W47" s="20"/>
      <c r="X47" s="20"/>
    </row>
    <row r="48" spans="1:24" x14ac:dyDescent="0.25">
      <c r="A48" s="119"/>
      <c r="B48" s="119"/>
      <c r="C48" s="119"/>
      <c r="D48" s="119"/>
      <c r="E48" s="119"/>
      <c r="F48" s="119"/>
      <c r="G48" s="119"/>
      <c r="H48" s="119"/>
      <c r="I48" s="119"/>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63">
    <mergeCell ref="A48:I48"/>
    <mergeCell ref="B20:I20"/>
    <mergeCell ref="E42:G42"/>
    <mergeCell ref="A43:B43"/>
    <mergeCell ref="C43:E43"/>
    <mergeCell ref="A45:I45"/>
    <mergeCell ref="A46:I46"/>
    <mergeCell ref="A47:I47"/>
    <mergeCell ref="G35:I35"/>
    <mergeCell ref="G36:I36"/>
    <mergeCell ref="G37:I37"/>
    <mergeCell ref="G38:I38"/>
    <mergeCell ref="A40:B40"/>
    <mergeCell ref="E41:G41"/>
    <mergeCell ref="G29:I29"/>
    <mergeCell ref="G30:I30"/>
    <mergeCell ref="G31:I31"/>
    <mergeCell ref="G32:I32"/>
    <mergeCell ref="G33:I33"/>
    <mergeCell ref="G34:I34"/>
    <mergeCell ref="A22:I22"/>
    <mergeCell ref="A23:I23"/>
    <mergeCell ref="G25:I25"/>
    <mergeCell ref="G26:I26"/>
    <mergeCell ref="G27:I27"/>
    <mergeCell ref="G28:I28"/>
    <mergeCell ref="A21:I21"/>
    <mergeCell ref="C12:E12"/>
    <mergeCell ref="F12:H12"/>
    <mergeCell ref="C13:E13"/>
    <mergeCell ref="C14:E14"/>
    <mergeCell ref="C15:E15"/>
    <mergeCell ref="F15:G15"/>
    <mergeCell ref="H15:I15"/>
    <mergeCell ref="C16:E16"/>
    <mergeCell ref="C17:E17"/>
    <mergeCell ref="F17:G17"/>
    <mergeCell ref="C18:E18"/>
    <mergeCell ref="F18:G18"/>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conditionalFormatting sqref="C27:E38">
    <cfRule type="cellIs" dxfId="2" priority="1" stopIfTrue="1" operator="equal">
      <formula>0</formula>
    </cfRule>
  </conditionalFormatting>
  <dataValidations count="16">
    <dataValidation type="list" allowBlank="1" showInputMessage="1" showErrorMessage="1" sqref="C43:E43">
      <formula1>$K$20:$K$25</formula1>
    </dataValidation>
    <dataValidation type="list" allowBlank="1" showInputMessage="1" showErrorMessage="1" sqref="H4">
      <formula1>$K$10:$K$16</formula1>
    </dataValidation>
    <dataValidation type="list" allowBlank="1" showInputMessage="1" showErrorMessage="1" sqref="F27:F38">
      <formula1>$K$5:$K$8</formula1>
    </dataValidation>
    <dataValidation type="list" showInputMessage="1" showErrorMessage="1" sqref="H3">
      <formula1>$M$1:$M$39</formula1>
    </dataValidation>
    <dataValidation type="list" allowBlank="1" showInputMessage="1" showErrorMessage="1" sqref="B4:B18">
      <formula1>$N$1:$N$16</formula1>
    </dataValidation>
    <dataValidation type="list" allowBlank="1" showInputMessage="1" showErrorMessage="1" sqref="H15:I15">
      <formula1>$P$1:$P$48</formula1>
    </dataValidation>
    <dataValidation type="list" allowBlank="1" showInputMessage="1" showErrorMessage="1" sqref="H3">
      <formula1>$M$1:$M$17</formula1>
    </dataValidation>
    <dataValidation type="list" allowBlank="1" showInputMessage="1" showErrorMessage="1" sqref="IU26:IU38 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F26">
      <formula1>$K$8:$K$10</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B983044:WVB983058 IP4:IP18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A4:A18">
      <formula1>$L$6:$L$89</formula1>
    </dataValidation>
  </dataValidations>
  <pageMargins left="0.7" right="0.25" top="0.75" bottom="0.5" header="0.05" footer="0.05"/>
  <pageSetup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7"/>
  <sheetViews>
    <sheetView view="pageLayout" zoomScaleNormal="145" zoomScaleSheetLayoutView="100" workbookViewId="0">
      <selection activeCell="I40" sqref="I40"/>
    </sheetView>
  </sheetViews>
  <sheetFormatPr defaultRowHeight="13.8" x14ac:dyDescent="0.25"/>
  <cols>
    <col min="1" max="1" width="11" style="14" bestFit="1" customWidth="1"/>
    <col min="2" max="2" width="8.88671875" style="14"/>
    <col min="3" max="3" width="11" style="14" bestFit="1" customWidth="1"/>
    <col min="4" max="4" width="4.5546875" style="14" customWidth="1"/>
    <col min="5" max="5" width="10.5546875" style="14" customWidth="1"/>
    <col min="6" max="6" width="13" style="14" customWidth="1"/>
    <col min="7" max="7" width="7.109375" style="14" customWidth="1"/>
    <col min="8" max="8" width="14" style="14" customWidth="1"/>
    <col min="9" max="9" width="12.109375" style="14" customWidth="1"/>
    <col min="10" max="10" width="0.109375" style="14" customWidth="1"/>
    <col min="11" max="11" width="11.77734375" style="14" customWidth="1"/>
    <col min="12" max="12" width="11.5546875" style="45" bestFit="1" customWidth="1"/>
    <col min="13" max="13" width="11.33203125" style="45" customWidth="1"/>
    <col min="14" max="14" width="8.88671875" style="14"/>
    <col min="15" max="15" width="10.109375" style="14" bestFit="1" customWidth="1"/>
    <col min="16" max="17" width="33.77734375" style="14" customWidth="1"/>
    <col min="18" max="252" width="8.88671875" style="14"/>
    <col min="253" max="253" width="4.5546875" style="14" customWidth="1"/>
    <col min="254" max="254" width="10.5546875" style="14" customWidth="1"/>
    <col min="255" max="255" width="13" style="14" customWidth="1"/>
    <col min="256" max="256" width="7.109375" style="14" customWidth="1"/>
    <col min="257" max="257" width="14" style="14" customWidth="1"/>
    <col min="258" max="258" width="12.109375" style="14" customWidth="1"/>
    <col min="259" max="259" width="0.109375" style="14" customWidth="1"/>
    <col min="260" max="264" width="8.88671875" style="14"/>
    <col min="265" max="265" width="11.5546875" style="14" bestFit="1" customWidth="1"/>
    <col min="266" max="268" width="8.88671875" style="14"/>
    <col min="269" max="269" width="10.109375" style="14" bestFit="1" customWidth="1"/>
    <col min="270" max="508" width="8.88671875" style="14"/>
    <col min="509" max="509" width="4.5546875" style="14" customWidth="1"/>
    <col min="510" max="510" width="10.5546875" style="14" customWidth="1"/>
    <col min="511" max="511" width="13" style="14" customWidth="1"/>
    <col min="512" max="512" width="7.109375" style="14" customWidth="1"/>
    <col min="513" max="513" width="14" style="14" customWidth="1"/>
    <col min="514" max="514" width="12.109375" style="14" customWidth="1"/>
    <col min="515" max="515" width="0.109375" style="14" customWidth="1"/>
    <col min="516" max="520" width="8.88671875" style="14"/>
    <col min="521" max="521" width="11.5546875" style="14" bestFit="1" customWidth="1"/>
    <col min="522" max="524" width="8.88671875" style="14"/>
    <col min="525" max="525" width="10.109375" style="14" bestFit="1" customWidth="1"/>
    <col min="526" max="764" width="8.88671875" style="14"/>
    <col min="765" max="765" width="4.5546875" style="14" customWidth="1"/>
    <col min="766" max="766" width="10.5546875" style="14" customWidth="1"/>
    <col min="767" max="767" width="13" style="14" customWidth="1"/>
    <col min="768" max="768" width="7.109375" style="14" customWidth="1"/>
    <col min="769" max="769" width="14" style="14" customWidth="1"/>
    <col min="770" max="770" width="12.109375" style="14" customWidth="1"/>
    <col min="771" max="771" width="0.109375" style="14" customWidth="1"/>
    <col min="772" max="776" width="8.88671875" style="14"/>
    <col min="777" max="777" width="11.5546875" style="14" bestFit="1" customWidth="1"/>
    <col min="778" max="780" width="8.88671875" style="14"/>
    <col min="781" max="781" width="10.109375" style="14" bestFit="1" customWidth="1"/>
    <col min="782" max="1020" width="8.88671875" style="14"/>
    <col min="1021" max="1021" width="4.5546875" style="14" customWidth="1"/>
    <col min="1022" max="1022" width="10.5546875" style="14" customWidth="1"/>
    <col min="1023" max="1023" width="13" style="14" customWidth="1"/>
    <col min="1024" max="1024" width="7.109375" style="14" customWidth="1"/>
    <col min="1025" max="1025" width="14" style="14" customWidth="1"/>
    <col min="1026" max="1026" width="12.109375" style="14" customWidth="1"/>
    <col min="1027" max="1027" width="0.109375" style="14" customWidth="1"/>
    <col min="1028" max="1032" width="8.88671875" style="14"/>
    <col min="1033" max="1033" width="11.5546875" style="14" bestFit="1" customWidth="1"/>
    <col min="1034" max="1036" width="8.88671875" style="14"/>
    <col min="1037" max="1037" width="10.109375" style="14" bestFit="1" customWidth="1"/>
    <col min="1038" max="1276" width="8.88671875" style="14"/>
    <col min="1277" max="1277" width="4.5546875" style="14" customWidth="1"/>
    <col min="1278" max="1278" width="10.5546875" style="14" customWidth="1"/>
    <col min="1279" max="1279" width="13" style="14" customWidth="1"/>
    <col min="1280" max="1280" width="7.109375" style="14" customWidth="1"/>
    <col min="1281" max="1281" width="14" style="14" customWidth="1"/>
    <col min="1282" max="1282" width="12.109375" style="14" customWidth="1"/>
    <col min="1283" max="1283" width="0.109375" style="14" customWidth="1"/>
    <col min="1284" max="1288" width="8.88671875" style="14"/>
    <col min="1289" max="1289" width="11.5546875" style="14" bestFit="1" customWidth="1"/>
    <col min="1290" max="1292" width="8.88671875" style="14"/>
    <col min="1293" max="1293" width="10.109375" style="14" bestFit="1" customWidth="1"/>
    <col min="1294" max="1532" width="8.88671875" style="14"/>
    <col min="1533" max="1533" width="4.5546875" style="14" customWidth="1"/>
    <col min="1534" max="1534" width="10.5546875" style="14" customWidth="1"/>
    <col min="1535" max="1535" width="13" style="14" customWidth="1"/>
    <col min="1536" max="1536" width="7.109375" style="14" customWidth="1"/>
    <col min="1537" max="1537" width="14" style="14" customWidth="1"/>
    <col min="1538" max="1538" width="12.109375" style="14" customWidth="1"/>
    <col min="1539" max="1539" width="0.109375" style="14" customWidth="1"/>
    <col min="1540" max="1544" width="8.88671875" style="14"/>
    <col min="1545" max="1545" width="11.5546875" style="14" bestFit="1" customWidth="1"/>
    <col min="1546" max="1548" width="8.88671875" style="14"/>
    <col min="1549" max="1549" width="10.109375" style="14" bestFit="1" customWidth="1"/>
    <col min="1550" max="1788" width="8.88671875" style="14"/>
    <col min="1789" max="1789" width="4.5546875" style="14" customWidth="1"/>
    <col min="1790" max="1790" width="10.5546875" style="14" customWidth="1"/>
    <col min="1791" max="1791" width="13" style="14" customWidth="1"/>
    <col min="1792" max="1792" width="7.109375" style="14" customWidth="1"/>
    <col min="1793" max="1793" width="14" style="14" customWidth="1"/>
    <col min="1794" max="1794" width="12.109375" style="14" customWidth="1"/>
    <col min="1795" max="1795" width="0.109375" style="14" customWidth="1"/>
    <col min="1796" max="1800" width="8.88671875" style="14"/>
    <col min="1801" max="1801" width="11.5546875" style="14" bestFit="1" customWidth="1"/>
    <col min="1802" max="1804" width="8.88671875" style="14"/>
    <col min="1805" max="1805" width="10.109375" style="14" bestFit="1" customWidth="1"/>
    <col min="1806" max="2044" width="8.88671875" style="14"/>
    <col min="2045" max="2045" width="4.5546875" style="14" customWidth="1"/>
    <col min="2046" max="2046" width="10.5546875" style="14" customWidth="1"/>
    <col min="2047" max="2047" width="13" style="14" customWidth="1"/>
    <col min="2048" max="2048" width="7.109375" style="14" customWidth="1"/>
    <col min="2049" max="2049" width="14" style="14" customWidth="1"/>
    <col min="2050" max="2050" width="12.109375" style="14" customWidth="1"/>
    <col min="2051" max="2051" width="0.109375" style="14" customWidth="1"/>
    <col min="2052" max="2056" width="8.88671875" style="14"/>
    <col min="2057" max="2057" width="11.5546875" style="14" bestFit="1" customWidth="1"/>
    <col min="2058" max="2060" width="8.88671875" style="14"/>
    <col min="2061" max="2061" width="10.109375" style="14" bestFit="1" customWidth="1"/>
    <col min="2062" max="2300" width="8.88671875" style="14"/>
    <col min="2301" max="2301" width="4.5546875" style="14" customWidth="1"/>
    <col min="2302" max="2302" width="10.5546875" style="14" customWidth="1"/>
    <col min="2303" max="2303" width="13" style="14" customWidth="1"/>
    <col min="2304" max="2304" width="7.109375" style="14" customWidth="1"/>
    <col min="2305" max="2305" width="14" style="14" customWidth="1"/>
    <col min="2306" max="2306" width="12.109375" style="14" customWidth="1"/>
    <col min="2307" max="2307" width="0.109375" style="14" customWidth="1"/>
    <col min="2308" max="2312" width="8.88671875" style="14"/>
    <col min="2313" max="2313" width="11.5546875" style="14" bestFit="1" customWidth="1"/>
    <col min="2314" max="2316" width="8.88671875" style="14"/>
    <col min="2317" max="2317" width="10.109375" style="14" bestFit="1" customWidth="1"/>
    <col min="2318" max="2556" width="8.88671875" style="14"/>
    <col min="2557" max="2557" width="4.5546875" style="14" customWidth="1"/>
    <col min="2558" max="2558" width="10.5546875" style="14" customWidth="1"/>
    <col min="2559" max="2559" width="13" style="14" customWidth="1"/>
    <col min="2560" max="2560" width="7.109375" style="14" customWidth="1"/>
    <col min="2561" max="2561" width="14" style="14" customWidth="1"/>
    <col min="2562" max="2562" width="12.109375" style="14" customWidth="1"/>
    <col min="2563" max="2563" width="0.109375" style="14" customWidth="1"/>
    <col min="2564" max="2568" width="8.88671875" style="14"/>
    <col min="2569" max="2569" width="11.5546875" style="14" bestFit="1" customWidth="1"/>
    <col min="2570" max="2572" width="8.88671875" style="14"/>
    <col min="2573" max="2573" width="10.109375" style="14" bestFit="1" customWidth="1"/>
    <col min="2574" max="2812" width="8.88671875" style="14"/>
    <col min="2813" max="2813" width="4.5546875" style="14" customWidth="1"/>
    <col min="2814" max="2814" width="10.5546875" style="14" customWidth="1"/>
    <col min="2815" max="2815" width="13" style="14" customWidth="1"/>
    <col min="2816" max="2816" width="7.109375" style="14" customWidth="1"/>
    <col min="2817" max="2817" width="14" style="14" customWidth="1"/>
    <col min="2818" max="2818" width="12.109375" style="14" customWidth="1"/>
    <col min="2819" max="2819" width="0.109375" style="14" customWidth="1"/>
    <col min="2820" max="2824" width="8.88671875" style="14"/>
    <col min="2825" max="2825" width="11.5546875" style="14" bestFit="1" customWidth="1"/>
    <col min="2826" max="2828" width="8.88671875" style="14"/>
    <col min="2829" max="2829" width="10.109375" style="14" bestFit="1" customWidth="1"/>
    <col min="2830" max="3068" width="8.88671875" style="14"/>
    <col min="3069" max="3069" width="4.5546875" style="14" customWidth="1"/>
    <col min="3070" max="3070" width="10.5546875" style="14" customWidth="1"/>
    <col min="3071" max="3071" width="13" style="14" customWidth="1"/>
    <col min="3072" max="3072" width="7.109375" style="14" customWidth="1"/>
    <col min="3073" max="3073" width="14" style="14" customWidth="1"/>
    <col min="3074" max="3074" width="12.109375" style="14" customWidth="1"/>
    <col min="3075" max="3075" width="0.109375" style="14" customWidth="1"/>
    <col min="3076" max="3080" width="8.88671875" style="14"/>
    <col min="3081" max="3081" width="11.5546875" style="14" bestFit="1" customWidth="1"/>
    <col min="3082" max="3084" width="8.88671875" style="14"/>
    <col min="3085" max="3085" width="10.109375" style="14" bestFit="1" customWidth="1"/>
    <col min="3086" max="3324" width="8.88671875" style="14"/>
    <col min="3325" max="3325" width="4.5546875" style="14" customWidth="1"/>
    <col min="3326" max="3326" width="10.5546875" style="14" customWidth="1"/>
    <col min="3327" max="3327" width="13" style="14" customWidth="1"/>
    <col min="3328" max="3328" width="7.109375" style="14" customWidth="1"/>
    <col min="3329" max="3329" width="14" style="14" customWidth="1"/>
    <col min="3330" max="3330" width="12.109375" style="14" customWidth="1"/>
    <col min="3331" max="3331" width="0.109375" style="14" customWidth="1"/>
    <col min="3332" max="3336" width="8.88671875" style="14"/>
    <col min="3337" max="3337" width="11.5546875" style="14" bestFit="1" customWidth="1"/>
    <col min="3338" max="3340" width="8.88671875" style="14"/>
    <col min="3341" max="3341" width="10.109375" style="14" bestFit="1" customWidth="1"/>
    <col min="3342" max="3580" width="8.88671875" style="14"/>
    <col min="3581" max="3581" width="4.5546875" style="14" customWidth="1"/>
    <col min="3582" max="3582" width="10.5546875" style="14" customWidth="1"/>
    <col min="3583" max="3583" width="13" style="14" customWidth="1"/>
    <col min="3584" max="3584" width="7.109375" style="14" customWidth="1"/>
    <col min="3585" max="3585" width="14" style="14" customWidth="1"/>
    <col min="3586" max="3586" width="12.109375" style="14" customWidth="1"/>
    <col min="3587" max="3587" width="0.109375" style="14" customWidth="1"/>
    <col min="3588" max="3592" width="8.88671875" style="14"/>
    <col min="3593" max="3593" width="11.5546875" style="14" bestFit="1" customWidth="1"/>
    <col min="3594" max="3596" width="8.88671875" style="14"/>
    <col min="3597" max="3597" width="10.109375" style="14" bestFit="1" customWidth="1"/>
    <col min="3598" max="3836" width="8.88671875" style="14"/>
    <col min="3837" max="3837" width="4.5546875" style="14" customWidth="1"/>
    <col min="3838" max="3838" width="10.5546875" style="14" customWidth="1"/>
    <col min="3839" max="3839" width="13" style="14" customWidth="1"/>
    <col min="3840" max="3840" width="7.109375" style="14" customWidth="1"/>
    <col min="3841" max="3841" width="14" style="14" customWidth="1"/>
    <col min="3842" max="3842" width="12.109375" style="14" customWidth="1"/>
    <col min="3843" max="3843" width="0.109375" style="14" customWidth="1"/>
    <col min="3844" max="3848" width="8.88671875" style="14"/>
    <col min="3849" max="3849" width="11.5546875" style="14" bestFit="1" customWidth="1"/>
    <col min="3850" max="3852" width="8.88671875" style="14"/>
    <col min="3853" max="3853" width="10.109375" style="14" bestFit="1" customWidth="1"/>
    <col min="3854" max="4092" width="8.88671875" style="14"/>
    <col min="4093" max="4093" width="4.5546875" style="14" customWidth="1"/>
    <col min="4094" max="4094" width="10.5546875" style="14" customWidth="1"/>
    <col min="4095" max="4095" width="13" style="14" customWidth="1"/>
    <col min="4096" max="4096" width="7.109375" style="14" customWidth="1"/>
    <col min="4097" max="4097" width="14" style="14" customWidth="1"/>
    <col min="4098" max="4098" width="12.109375" style="14" customWidth="1"/>
    <col min="4099" max="4099" width="0.109375" style="14" customWidth="1"/>
    <col min="4100" max="4104" width="8.88671875" style="14"/>
    <col min="4105" max="4105" width="11.5546875" style="14" bestFit="1" customWidth="1"/>
    <col min="4106" max="4108" width="8.88671875" style="14"/>
    <col min="4109" max="4109" width="10.109375" style="14" bestFit="1" customWidth="1"/>
    <col min="4110" max="4348" width="8.88671875" style="14"/>
    <col min="4349" max="4349" width="4.5546875" style="14" customWidth="1"/>
    <col min="4350" max="4350" width="10.5546875" style="14" customWidth="1"/>
    <col min="4351" max="4351" width="13" style="14" customWidth="1"/>
    <col min="4352" max="4352" width="7.109375" style="14" customWidth="1"/>
    <col min="4353" max="4353" width="14" style="14" customWidth="1"/>
    <col min="4354" max="4354" width="12.109375" style="14" customWidth="1"/>
    <col min="4355" max="4355" width="0.109375" style="14" customWidth="1"/>
    <col min="4356" max="4360" width="8.88671875" style="14"/>
    <col min="4361" max="4361" width="11.5546875" style="14" bestFit="1" customWidth="1"/>
    <col min="4362" max="4364" width="8.88671875" style="14"/>
    <col min="4365" max="4365" width="10.109375" style="14" bestFit="1" customWidth="1"/>
    <col min="4366" max="4604" width="8.88671875" style="14"/>
    <col min="4605" max="4605" width="4.5546875" style="14" customWidth="1"/>
    <col min="4606" max="4606" width="10.5546875" style="14" customWidth="1"/>
    <col min="4607" max="4607" width="13" style="14" customWidth="1"/>
    <col min="4608" max="4608" width="7.109375" style="14" customWidth="1"/>
    <col min="4609" max="4609" width="14" style="14" customWidth="1"/>
    <col min="4610" max="4610" width="12.109375" style="14" customWidth="1"/>
    <col min="4611" max="4611" width="0.109375" style="14" customWidth="1"/>
    <col min="4612" max="4616" width="8.88671875" style="14"/>
    <col min="4617" max="4617" width="11.5546875" style="14" bestFit="1" customWidth="1"/>
    <col min="4618" max="4620" width="8.88671875" style="14"/>
    <col min="4621" max="4621" width="10.109375" style="14" bestFit="1" customWidth="1"/>
    <col min="4622" max="4860" width="8.88671875" style="14"/>
    <col min="4861" max="4861" width="4.5546875" style="14" customWidth="1"/>
    <col min="4862" max="4862" width="10.5546875" style="14" customWidth="1"/>
    <col min="4863" max="4863" width="13" style="14" customWidth="1"/>
    <col min="4864" max="4864" width="7.109375" style="14" customWidth="1"/>
    <col min="4865" max="4865" width="14" style="14" customWidth="1"/>
    <col min="4866" max="4866" width="12.109375" style="14" customWidth="1"/>
    <col min="4867" max="4867" width="0.109375" style="14" customWidth="1"/>
    <col min="4868" max="4872" width="8.88671875" style="14"/>
    <col min="4873" max="4873" width="11.5546875" style="14" bestFit="1" customWidth="1"/>
    <col min="4874" max="4876" width="8.88671875" style="14"/>
    <col min="4877" max="4877" width="10.109375" style="14" bestFit="1" customWidth="1"/>
    <col min="4878" max="5116" width="8.88671875" style="14"/>
    <col min="5117" max="5117" width="4.5546875" style="14" customWidth="1"/>
    <col min="5118" max="5118" width="10.5546875" style="14" customWidth="1"/>
    <col min="5119" max="5119" width="13" style="14" customWidth="1"/>
    <col min="5120" max="5120" width="7.109375" style="14" customWidth="1"/>
    <col min="5121" max="5121" width="14" style="14" customWidth="1"/>
    <col min="5122" max="5122" width="12.109375" style="14" customWidth="1"/>
    <col min="5123" max="5123" width="0.109375" style="14" customWidth="1"/>
    <col min="5124" max="5128" width="8.88671875" style="14"/>
    <col min="5129" max="5129" width="11.5546875" style="14" bestFit="1" customWidth="1"/>
    <col min="5130" max="5132" width="8.88671875" style="14"/>
    <col min="5133" max="5133" width="10.109375" style="14" bestFit="1" customWidth="1"/>
    <col min="5134" max="5372" width="8.88671875" style="14"/>
    <col min="5373" max="5373" width="4.5546875" style="14" customWidth="1"/>
    <col min="5374" max="5374" width="10.5546875" style="14" customWidth="1"/>
    <col min="5375" max="5375" width="13" style="14" customWidth="1"/>
    <col min="5376" max="5376" width="7.109375" style="14" customWidth="1"/>
    <col min="5377" max="5377" width="14" style="14" customWidth="1"/>
    <col min="5378" max="5378" width="12.109375" style="14" customWidth="1"/>
    <col min="5379" max="5379" width="0.109375" style="14" customWidth="1"/>
    <col min="5380" max="5384" width="8.88671875" style="14"/>
    <col min="5385" max="5385" width="11.5546875" style="14" bestFit="1" customWidth="1"/>
    <col min="5386" max="5388" width="8.88671875" style="14"/>
    <col min="5389" max="5389" width="10.109375" style="14" bestFit="1" customWidth="1"/>
    <col min="5390" max="5628" width="8.88671875" style="14"/>
    <col min="5629" max="5629" width="4.5546875" style="14" customWidth="1"/>
    <col min="5630" max="5630" width="10.5546875" style="14" customWidth="1"/>
    <col min="5631" max="5631" width="13" style="14" customWidth="1"/>
    <col min="5632" max="5632" width="7.109375" style="14" customWidth="1"/>
    <col min="5633" max="5633" width="14" style="14" customWidth="1"/>
    <col min="5634" max="5634" width="12.109375" style="14" customWidth="1"/>
    <col min="5635" max="5635" width="0.109375" style="14" customWidth="1"/>
    <col min="5636" max="5640" width="8.88671875" style="14"/>
    <col min="5641" max="5641" width="11.5546875" style="14" bestFit="1" customWidth="1"/>
    <col min="5642" max="5644" width="8.88671875" style="14"/>
    <col min="5645" max="5645" width="10.109375" style="14" bestFit="1" customWidth="1"/>
    <col min="5646" max="5884" width="8.88671875" style="14"/>
    <col min="5885" max="5885" width="4.5546875" style="14" customWidth="1"/>
    <col min="5886" max="5886" width="10.5546875" style="14" customWidth="1"/>
    <col min="5887" max="5887" width="13" style="14" customWidth="1"/>
    <col min="5888" max="5888" width="7.109375" style="14" customWidth="1"/>
    <col min="5889" max="5889" width="14" style="14" customWidth="1"/>
    <col min="5890" max="5890" width="12.109375" style="14" customWidth="1"/>
    <col min="5891" max="5891" width="0.109375" style="14" customWidth="1"/>
    <col min="5892" max="5896" width="8.88671875" style="14"/>
    <col min="5897" max="5897" width="11.5546875" style="14" bestFit="1" customWidth="1"/>
    <col min="5898" max="5900" width="8.88671875" style="14"/>
    <col min="5901" max="5901" width="10.109375" style="14" bestFit="1" customWidth="1"/>
    <col min="5902" max="6140" width="8.88671875" style="14"/>
    <col min="6141" max="6141" width="4.5546875" style="14" customWidth="1"/>
    <col min="6142" max="6142" width="10.5546875" style="14" customWidth="1"/>
    <col min="6143" max="6143" width="13" style="14" customWidth="1"/>
    <col min="6144" max="6144" width="7.109375" style="14" customWidth="1"/>
    <col min="6145" max="6145" width="14" style="14" customWidth="1"/>
    <col min="6146" max="6146" width="12.109375" style="14" customWidth="1"/>
    <col min="6147" max="6147" width="0.109375" style="14" customWidth="1"/>
    <col min="6148" max="6152" width="8.88671875" style="14"/>
    <col min="6153" max="6153" width="11.5546875" style="14" bestFit="1" customWidth="1"/>
    <col min="6154" max="6156" width="8.88671875" style="14"/>
    <col min="6157" max="6157" width="10.109375" style="14" bestFit="1" customWidth="1"/>
    <col min="6158" max="6396" width="8.88671875" style="14"/>
    <col min="6397" max="6397" width="4.5546875" style="14" customWidth="1"/>
    <col min="6398" max="6398" width="10.5546875" style="14" customWidth="1"/>
    <col min="6399" max="6399" width="13" style="14" customWidth="1"/>
    <col min="6400" max="6400" width="7.109375" style="14" customWidth="1"/>
    <col min="6401" max="6401" width="14" style="14" customWidth="1"/>
    <col min="6402" max="6402" width="12.109375" style="14" customWidth="1"/>
    <col min="6403" max="6403" width="0.109375" style="14" customWidth="1"/>
    <col min="6404" max="6408" width="8.88671875" style="14"/>
    <col min="6409" max="6409" width="11.5546875" style="14" bestFit="1" customWidth="1"/>
    <col min="6410" max="6412" width="8.88671875" style="14"/>
    <col min="6413" max="6413" width="10.109375" style="14" bestFit="1" customWidth="1"/>
    <col min="6414" max="6652" width="8.88671875" style="14"/>
    <col min="6653" max="6653" width="4.5546875" style="14" customWidth="1"/>
    <col min="6654" max="6654" width="10.5546875" style="14" customWidth="1"/>
    <col min="6655" max="6655" width="13" style="14" customWidth="1"/>
    <col min="6656" max="6656" width="7.109375" style="14" customWidth="1"/>
    <col min="6657" max="6657" width="14" style="14" customWidth="1"/>
    <col min="6658" max="6658" width="12.109375" style="14" customWidth="1"/>
    <col min="6659" max="6659" width="0.109375" style="14" customWidth="1"/>
    <col min="6660" max="6664" width="8.88671875" style="14"/>
    <col min="6665" max="6665" width="11.5546875" style="14" bestFit="1" customWidth="1"/>
    <col min="6666" max="6668" width="8.88671875" style="14"/>
    <col min="6669" max="6669" width="10.109375" style="14" bestFit="1" customWidth="1"/>
    <col min="6670" max="6908" width="8.88671875" style="14"/>
    <col min="6909" max="6909" width="4.5546875" style="14" customWidth="1"/>
    <col min="6910" max="6910" width="10.5546875" style="14" customWidth="1"/>
    <col min="6911" max="6911" width="13" style="14" customWidth="1"/>
    <col min="6912" max="6912" width="7.109375" style="14" customWidth="1"/>
    <col min="6913" max="6913" width="14" style="14" customWidth="1"/>
    <col min="6914" max="6914" width="12.109375" style="14" customWidth="1"/>
    <col min="6915" max="6915" width="0.109375" style="14" customWidth="1"/>
    <col min="6916" max="6920" width="8.88671875" style="14"/>
    <col min="6921" max="6921" width="11.5546875" style="14" bestFit="1" customWidth="1"/>
    <col min="6922" max="6924" width="8.88671875" style="14"/>
    <col min="6925" max="6925" width="10.109375" style="14" bestFit="1" customWidth="1"/>
    <col min="6926" max="7164" width="8.88671875" style="14"/>
    <col min="7165" max="7165" width="4.5546875" style="14" customWidth="1"/>
    <col min="7166" max="7166" width="10.5546875" style="14" customWidth="1"/>
    <col min="7167" max="7167" width="13" style="14" customWidth="1"/>
    <col min="7168" max="7168" width="7.109375" style="14" customWidth="1"/>
    <col min="7169" max="7169" width="14" style="14" customWidth="1"/>
    <col min="7170" max="7170" width="12.109375" style="14" customWidth="1"/>
    <col min="7171" max="7171" width="0.109375" style="14" customWidth="1"/>
    <col min="7172" max="7176" width="8.88671875" style="14"/>
    <col min="7177" max="7177" width="11.5546875" style="14" bestFit="1" customWidth="1"/>
    <col min="7178" max="7180" width="8.88671875" style="14"/>
    <col min="7181" max="7181" width="10.109375" style="14" bestFit="1" customWidth="1"/>
    <col min="7182" max="7420" width="8.88671875" style="14"/>
    <col min="7421" max="7421" width="4.5546875" style="14" customWidth="1"/>
    <col min="7422" max="7422" width="10.5546875" style="14" customWidth="1"/>
    <col min="7423" max="7423" width="13" style="14" customWidth="1"/>
    <col min="7424" max="7424" width="7.109375" style="14" customWidth="1"/>
    <col min="7425" max="7425" width="14" style="14" customWidth="1"/>
    <col min="7426" max="7426" width="12.109375" style="14" customWidth="1"/>
    <col min="7427" max="7427" width="0.109375" style="14" customWidth="1"/>
    <col min="7428" max="7432" width="8.88671875" style="14"/>
    <col min="7433" max="7433" width="11.5546875" style="14" bestFit="1" customWidth="1"/>
    <col min="7434" max="7436" width="8.88671875" style="14"/>
    <col min="7437" max="7437" width="10.109375" style="14" bestFit="1" customWidth="1"/>
    <col min="7438" max="7676" width="8.88671875" style="14"/>
    <col min="7677" max="7677" width="4.5546875" style="14" customWidth="1"/>
    <col min="7678" max="7678" width="10.5546875" style="14" customWidth="1"/>
    <col min="7679" max="7679" width="13" style="14" customWidth="1"/>
    <col min="7680" max="7680" width="7.109375" style="14" customWidth="1"/>
    <col min="7681" max="7681" width="14" style="14" customWidth="1"/>
    <col min="7682" max="7682" width="12.109375" style="14" customWidth="1"/>
    <col min="7683" max="7683" width="0.109375" style="14" customWidth="1"/>
    <col min="7684" max="7688" width="8.88671875" style="14"/>
    <col min="7689" max="7689" width="11.5546875" style="14" bestFit="1" customWidth="1"/>
    <col min="7690" max="7692" width="8.88671875" style="14"/>
    <col min="7693" max="7693" width="10.109375" style="14" bestFit="1" customWidth="1"/>
    <col min="7694" max="7932" width="8.88671875" style="14"/>
    <col min="7933" max="7933" width="4.5546875" style="14" customWidth="1"/>
    <col min="7934" max="7934" width="10.5546875" style="14" customWidth="1"/>
    <col min="7935" max="7935" width="13" style="14" customWidth="1"/>
    <col min="7936" max="7936" width="7.109375" style="14" customWidth="1"/>
    <col min="7937" max="7937" width="14" style="14" customWidth="1"/>
    <col min="7938" max="7938" width="12.109375" style="14" customWidth="1"/>
    <col min="7939" max="7939" width="0.109375" style="14" customWidth="1"/>
    <col min="7940" max="7944" width="8.88671875" style="14"/>
    <col min="7945" max="7945" width="11.5546875" style="14" bestFit="1" customWidth="1"/>
    <col min="7946" max="7948" width="8.88671875" style="14"/>
    <col min="7949" max="7949" width="10.109375" style="14" bestFit="1" customWidth="1"/>
    <col min="7950" max="8188" width="8.88671875" style="14"/>
    <col min="8189" max="8189" width="4.5546875" style="14" customWidth="1"/>
    <col min="8190" max="8190" width="10.5546875" style="14" customWidth="1"/>
    <col min="8191" max="8191" width="13" style="14" customWidth="1"/>
    <col min="8192" max="8192" width="7.109375" style="14" customWidth="1"/>
    <col min="8193" max="8193" width="14" style="14" customWidth="1"/>
    <col min="8194" max="8194" width="12.109375" style="14" customWidth="1"/>
    <col min="8195" max="8195" width="0.109375" style="14" customWidth="1"/>
    <col min="8196" max="8200" width="8.88671875" style="14"/>
    <col min="8201" max="8201" width="11.5546875" style="14" bestFit="1" customWidth="1"/>
    <col min="8202" max="8204" width="8.88671875" style="14"/>
    <col min="8205" max="8205" width="10.109375" style="14" bestFit="1" customWidth="1"/>
    <col min="8206" max="8444" width="8.88671875" style="14"/>
    <col min="8445" max="8445" width="4.5546875" style="14" customWidth="1"/>
    <col min="8446" max="8446" width="10.5546875" style="14" customWidth="1"/>
    <col min="8447" max="8447" width="13" style="14" customWidth="1"/>
    <col min="8448" max="8448" width="7.109375" style="14" customWidth="1"/>
    <col min="8449" max="8449" width="14" style="14" customWidth="1"/>
    <col min="8450" max="8450" width="12.109375" style="14" customWidth="1"/>
    <col min="8451" max="8451" width="0.109375" style="14" customWidth="1"/>
    <col min="8452" max="8456" width="8.88671875" style="14"/>
    <col min="8457" max="8457" width="11.5546875" style="14" bestFit="1" customWidth="1"/>
    <col min="8458" max="8460" width="8.88671875" style="14"/>
    <col min="8461" max="8461" width="10.109375" style="14" bestFit="1" customWidth="1"/>
    <col min="8462" max="8700" width="8.88671875" style="14"/>
    <col min="8701" max="8701" width="4.5546875" style="14" customWidth="1"/>
    <col min="8702" max="8702" width="10.5546875" style="14" customWidth="1"/>
    <col min="8703" max="8703" width="13" style="14" customWidth="1"/>
    <col min="8704" max="8704" width="7.109375" style="14" customWidth="1"/>
    <col min="8705" max="8705" width="14" style="14" customWidth="1"/>
    <col min="8706" max="8706" width="12.109375" style="14" customWidth="1"/>
    <col min="8707" max="8707" width="0.109375" style="14" customWidth="1"/>
    <col min="8708" max="8712" width="8.88671875" style="14"/>
    <col min="8713" max="8713" width="11.5546875" style="14" bestFit="1" customWidth="1"/>
    <col min="8714" max="8716" width="8.88671875" style="14"/>
    <col min="8717" max="8717" width="10.109375" style="14" bestFit="1" customWidth="1"/>
    <col min="8718" max="8956" width="8.88671875" style="14"/>
    <col min="8957" max="8957" width="4.5546875" style="14" customWidth="1"/>
    <col min="8958" max="8958" width="10.5546875" style="14" customWidth="1"/>
    <col min="8959" max="8959" width="13" style="14" customWidth="1"/>
    <col min="8960" max="8960" width="7.109375" style="14" customWidth="1"/>
    <col min="8961" max="8961" width="14" style="14" customWidth="1"/>
    <col min="8962" max="8962" width="12.109375" style="14" customWidth="1"/>
    <col min="8963" max="8963" width="0.109375" style="14" customWidth="1"/>
    <col min="8964" max="8968" width="8.88671875" style="14"/>
    <col min="8969" max="8969" width="11.5546875" style="14" bestFit="1" customWidth="1"/>
    <col min="8970" max="8972" width="8.88671875" style="14"/>
    <col min="8973" max="8973" width="10.109375" style="14" bestFit="1" customWidth="1"/>
    <col min="8974" max="9212" width="8.88671875" style="14"/>
    <col min="9213" max="9213" width="4.5546875" style="14" customWidth="1"/>
    <col min="9214" max="9214" width="10.5546875" style="14" customWidth="1"/>
    <col min="9215" max="9215" width="13" style="14" customWidth="1"/>
    <col min="9216" max="9216" width="7.109375" style="14" customWidth="1"/>
    <col min="9217" max="9217" width="14" style="14" customWidth="1"/>
    <col min="9218" max="9218" width="12.109375" style="14" customWidth="1"/>
    <col min="9219" max="9219" width="0.109375" style="14" customWidth="1"/>
    <col min="9220" max="9224" width="8.88671875" style="14"/>
    <col min="9225" max="9225" width="11.5546875" style="14" bestFit="1" customWidth="1"/>
    <col min="9226" max="9228" width="8.88671875" style="14"/>
    <col min="9229" max="9229" width="10.109375" style="14" bestFit="1" customWidth="1"/>
    <col min="9230" max="9468" width="8.88671875" style="14"/>
    <col min="9469" max="9469" width="4.5546875" style="14" customWidth="1"/>
    <col min="9470" max="9470" width="10.5546875" style="14" customWidth="1"/>
    <col min="9471" max="9471" width="13" style="14" customWidth="1"/>
    <col min="9472" max="9472" width="7.109375" style="14" customWidth="1"/>
    <col min="9473" max="9473" width="14" style="14" customWidth="1"/>
    <col min="9474" max="9474" width="12.109375" style="14" customWidth="1"/>
    <col min="9475" max="9475" width="0.109375" style="14" customWidth="1"/>
    <col min="9476" max="9480" width="8.88671875" style="14"/>
    <col min="9481" max="9481" width="11.5546875" style="14" bestFit="1" customWidth="1"/>
    <col min="9482" max="9484" width="8.88671875" style="14"/>
    <col min="9485" max="9485" width="10.109375" style="14" bestFit="1" customWidth="1"/>
    <col min="9486" max="9724" width="8.88671875" style="14"/>
    <col min="9725" max="9725" width="4.5546875" style="14" customWidth="1"/>
    <col min="9726" max="9726" width="10.5546875" style="14" customWidth="1"/>
    <col min="9727" max="9727" width="13" style="14" customWidth="1"/>
    <col min="9728" max="9728" width="7.109375" style="14" customWidth="1"/>
    <col min="9729" max="9729" width="14" style="14" customWidth="1"/>
    <col min="9730" max="9730" width="12.109375" style="14" customWidth="1"/>
    <col min="9731" max="9731" width="0.109375" style="14" customWidth="1"/>
    <col min="9732" max="9736" width="8.88671875" style="14"/>
    <col min="9737" max="9737" width="11.5546875" style="14" bestFit="1" customWidth="1"/>
    <col min="9738" max="9740" width="8.88671875" style="14"/>
    <col min="9741" max="9741" width="10.109375" style="14" bestFit="1" customWidth="1"/>
    <col min="9742" max="9980" width="8.88671875" style="14"/>
    <col min="9981" max="9981" width="4.5546875" style="14" customWidth="1"/>
    <col min="9982" max="9982" width="10.5546875" style="14" customWidth="1"/>
    <col min="9983" max="9983" width="13" style="14" customWidth="1"/>
    <col min="9984" max="9984" width="7.109375" style="14" customWidth="1"/>
    <col min="9985" max="9985" width="14" style="14" customWidth="1"/>
    <col min="9986" max="9986" width="12.109375" style="14" customWidth="1"/>
    <col min="9987" max="9987" width="0.109375" style="14" customWidth="1"/>
    <col min="9988" max="9992" width="8.88671875" style="14"/>
    <col min="9993" max="9993" width="11.5546875" style="14" bestFit="1" customWidth="1"/>
    <col min="9994" max="9996" width="8.88671875" style="14"/>
    <col min="9997" max="9997" width="10.109375" style="14" bestFit="1" customWidth="1"/>
    <col min="9998" max="10236" width="8.88671875" style="14"/>
    <col min="10237" max="10237" width="4.5546875" style="14" customWidth="1"/>
    <col min="10238" max="10238" width="10.5546875" style="14" customWidth="1"/>
    <col min="10239" max="10239" width="13" style="14" customWidth="1"/>
    <col min="10240" max="10240" width="7.109375" style="14" customWidth="1"/>
    <col min="10241" max="10241" width="14" style="14" customWidth="1"/>
    <col min="10242" max="10242" width="12.109375" style="14" customWidth="1"/>
    <col min="10243" max="10243" width="0.109375" style="14" customWidth="1"/>
    <col min="10244" max="10248" width="8.88671875" style="14"/>
    <col min="10249" max="10249" width="11.5546875" style="14" bestFit="1" customWidth="1"/>
    <col min="10250" max="10252" width="8.88671875" style="14"/>
    <col min="10253" max="10253" width="10.109375" style="14" bestFit="1" customWidth="1"/>
    <col min="10254" max="10492" width="8.88671875" style="14"/>
    <col min="10493" max="10493" width="4.5546875" style="14" customWidth="1"/>
    <col min="10494" max="10494" width="10.5546875" style="14" customWidth="1"/>
    <col min="10495" max="10495" width="13" style="14" customWidth="1"/>
    <col min="10496" max="10496" width="7.109375" style="14" customWidth="1"/>
    <col min="10497" max="10497" width="14" style="14" customWidth="1"/>
    <col min="10498" max="10498" width="12.109375" style="14" customWidth="1"/>
    <col min="10499" max="10499" width="0.109375" style="14" customWidth="1"/>
    <col min="10500" max="10504" width="8.88671875" style="14"/>
    <col min="10505" max="10505" width="11.5546875" style="14" bestFit="1" customWidth="1"/>
    <col min="10506" max="10508" width="8.88671875" style="14"/>
    <col min="10509" max="10509" width="10.109375" style="14" bestFit="1" customWidth="1"/>
    <col min="10510" max="10748" width="8.88671875" style="14"/>
    <col min="10749" max="10749" width="4.5546875" style="14" customWidth="1"/>
    <col min="10750" max="10750" width="10.5546875" style="14" customWidth="1"/>
    <col min="10751" max="10751" width="13" style="14" customWidth="1"/>
    <col min="10752" max="10752" width="7.109375" style="14" customWidth="1"/>
    <col min="10753" max="10753" width="14" style="14" customWidth="1"/>
    <col min="10754" max="10754" width="12.109375" style="14" customWidth="1"/>
    <col min="10755" max="10755" width="0.109375" style="14" customWidth="1"/>
    <col min="10756" max="10760" width="8.88671875" style="14"/>
    <col min="10761" max="10761" width="11.5546875" style="14" bestFit="1" customWidth="1"/>
    <col min="10762" max="10764" width="8.88671875" style="14"/>
    <col min="10765" max="10765" width="10.109375" style="14" bestFit="1" customWidth="1"/>
    <col min="10766" max="11004" width="8.88671875" style="14"/>
    <col min="11005" max="11005" width="4.5546875" style="14" customWidth="1"/>
    <col min="11006" max="11006" width="10.5546875" style="14" customWidth="1"/>
    <col min="11007" max="11007" width="13" style="14" customWidth="1"/>
    <col min="11008" max="11008" width="7.109375" style="14" customWidth="1"/>
    <col min="11009" max="11009" width="14" style="14" customWidth="1"/>
    <col min="11010" max="11010" width="12.109375" style="14" customWidth="1"/>
    <col min="11011" max="11011" width="0.109375" style="14" customWidth="1"/>
    <col min="11012" max="11016" width="8.88671875" style="14"/>
    <col min="11017" max="11017" width="11.5546875" style="14" bestFit="1" customWidth="1"/>
    <col min="11018" max="11020" width="8.88671875" style="14"/>
    <col min="11021" max="11021" width="10.109375" style="14" bestFit="1" customWidth="1"/>
    <col min="11022" max="11260" width="8.88671875" style="14"/>
    <col min="11261" max="11261" width="4.5546875" style="14" customWidth="1"/>
    <col min="11262" max="11262" width="10.5546875" style="14" customWidth="1"/>
    <col min="11263" max="11263" width="13" style="14" customWidth="1"/>
    <col min="11264" max="11264" width="7.109375" style="14" customWidth="1"/>
    <col min="11265" max="11265" width="14" style="14" customWidth="1"/>
    <col min="11266" max="11266" width="12.109375" style="14" customWidth="1"/>
    <col min="11267" max="11267" width="0.109375" style="14" customWidth="1"/>
    <col min="11268" max="11272" width="8.88671875" style="14"/>
    <col min="11273" max="11273" width="11.5546875" style="14" bestFit="1" customWidth="1"/>
    <col min="11274" max="11276" width="8.88671875" style="14"/>
    <col min="11277" max="11277" width="10.109375" style="14" bestFit="1" customWidth="1"/>
    <col min="11278" max="11516" width="8.88671875" style="14"/>
    <col min="11517" max="11517" width="4.5546875" style="14" customWidth="1"/>
    <col min="11518" max="11518" width="10.5546875" style="14" customWidth="1"/>
    <col min="11519" max="11519" width="13" style="14" customWidth="1"/>
    <col min="11520" max="11520" width="7.109375" style="14" customWidth="1"/>
    <col min="11521" max="11521" width="14" style="14" customWidth="1"/>
    <col min="11522" max="11522" width="12.109375" style="14" customWidth="1"/>
    <col min="11523" max="11523" width="0.109375" style="14" customWidth="1"/>
    <col min="11524" max="11528" width="8.88671875" style="14"/>
    <col min="11529" max="11529" width="11.5546875" style="14" bestFit="1" customWidth="1"/>
    <col min="11530" max="11532" width="8.88671875" style="14"/>
    <col min="11533" max="11533" width="10.109375" style="14" bestFit="1" customWidth="1"/>
    <col min="11534" max="11772" width="8.88671875" style="14"/>
    <col min="11773" max="11773" width="4.5546875" style="14" customWidth="1"/>
    <col min="11774" max="11774" width="10.5546875" style="14" customWidth="1"/>
    <col min="11775" max="11775" width="13" style="14" customWidth="1"/>
    <col min="11776" max="11776" width="7.109375" style="14" customWidth="1"/>
    <col min="11777" max="11777" width="14" style="14" customWidth="1"/>
    <col min="11778" max="11778" width="12.109375" style="14" customWidth="1"/>
    <col min="11779" max="11779" width="0.109375" style="14" customWidth="1"/>
    <col min="11780" max="11784" width="8.88671875" style="14"/>
    <col min="11785" max="11785" width="11.5546875" style="14" bestFit="1" customWidth="1"/>
    <col min="11786" max="11788" width="8.88671875" style="14"/>
    <col min="11789" max="11789" width="10.109375" style="14" bestFit="1" customWidth="1"/>
    <col min="11790" max="12028" width="8.88671875" style="14"/>
    <col min="12029" max="12029" width="4.5546875" style="14" customWidth="1"/>
    <col min="12030" max="12030" width="10.5546875" style="14" customWidth="1"/>
    <col min="12031" max="12031" width="13" style="14" customWidth="1"/>
    <col min="12032" max="12032" width="7.109375" style="14" customWidth="1"/>
    <col min="12033" max="12033" width="14" style="14" customWidth="1"/>
    <col min="12034" max="12034" width="12.109375" style="14" customWidth="1"/>
    <col min="12035" max="12035" width="0.109375" style="14" customWidth="1"/>
    <col min="12036" max="12040" width="8.88671875" style="14"/>
    <col min="12041" max="12041" width="11.5546875" style="14" bestFit="1" customWidth="1"/>
    <col min="12042" max="12044" width="8.88671875" style="14"/>
    <col min="12045" max="12045" width="10.109375" style="14" bestFit="1" customWidth="1"/>
    <col min="12046" max="12284" width="8.88671875" style="14"/>
    <col min="12285" max="12285" width="4.5546875" style="14" customWidth="1"/>
    <col min="12286" max="12286" width="10.5546875" style="14" customWidth="1"/>
    <col min="12287" max="12287" width="13" style="14" customWidth="1"/>
    <col min="12288" max="12288" width="7.109375" style="14" customWidth="1"/>
    <col min="12289" max="12289" width="14" style="14" customWidth="1"/>
    <col min="12290" max="12290" width="12.109375" style="14" customWidth="1"/>
    <col min="12291" max="12291" width="0.109375" style="14" customWidth="1"/>
    <col min="12292" max="12296" width="8.88671875" style="14"/>
    <col min="12297" max="12297" width="11.5546875" style="14" bestFit="1" customWidth="1"/>
    <col min="12298" max="12300" width="8.88671875" style="14"/>
    <col min="12301" max="12301" width="10.109375" style="14" bestFit="1" customWidth="1"/>
    <col min="12302" max="12540" width="8.88671875" style="14"/>
    <col min="12541" max="12541" width="4.5546875" style="14" customWidth="1"/>
    <col min="12542" max="12542" width="10.5546875" style="14" customWidth="1"/>
    <col min="12543" max="12543" width="13" style="14" customWidth="1"/>
    <col min="12544" max="12544" width="7.109375" style="14" customWidth="1"/>
    <col min="12545" max="12545" width="14" style="14" customWidth="1"/>
    <col min="12546" max="12546" width="12.109375" style="14" customWidth="1"/>
    <col min="12547" max="12547" width="0.109375" style="14" customWidth="1"/>
    <col min="12548" max="12552" width="8.88671875" style="14"/>
    <col min="12553" max="12553" width="11.5546875" style="14" bestFit="1" customWidth="1"/>
    <col min="12554" max="12556" width="8.88671875" style="14"/>
    <col min="12557" max="12557" width="10.109375" style="14" bestFit="1" customWidth="1"/>
    <col min="12558" max="12796" width="8.88671875" style="14"/>
    <col min="12797" max="12797" width="4.5546875" style="14" customWidth="1"/>
    <col min="12798" max="12798" width="10.5546875" style="14" customWidth="1"/>
    <col min="12799" max="12799" width="13" style="14" customWidth="1"/>
    <col min="12800" max="12800" width="7.109375" style="14" customWidth="1"/>
    <col min="12801" max="12801" width="14" style="14" customWidth="1"/>
    <col min="12802" max="12802" width="12.109375" style="14" customWidth="1"/>
    <col min="12803" max="12803" width="0.109375" style="14" customWidth="1"/>
    <col min="12804" max="12808" width="8.88671875" style="14"/>
    <col min="12809" max="12809" width="11.5546875" style="14" bestFit="1" customWidth="1"/>
    <col min="12810" max="12812" width="8.88671875" style="14"/>
    <col min="12813" max="12813" width="10.109375" style="14" bestFit="1" customWidth="1"/>
    <col min="12814" max="13052" width="8.88671875" style="14"/>
    <col min="13053" max="13053" width="4.5546875" style="14" customWidth="1"/>
    <col min="13054" max="13054" width="10.5546875" style="14" customWidth="1"/>
    <col min="13055" max="13055" width="13" style="14" customWidth="1"/>
    <col min="13056" max="13056" width="7.109375" style="14" customWidth="1"/>
    <col min="13057" max="13057" width="14" style="14" customWidth="1"/>
    <col min="13058" max="13058" width="12.109375" style="14" customWidth="1"/>
    <col min="13059" max="13059" width="0.109375" style="14" customWidth="1"/>
    <col min="13060" max="13064" width="8.88671875" style="14"/>
    <col min="13065" max="13065" width="11.5546875" style="14" bestFit="1" customWidth="1"/>
    <col min="13066" max="13068" width="8.88671875" style="14"/>
    <col min="13069" max="13069" width="10.109375" style="14" bestFit="1" customWidth="1"/>
    <col min="13070" max="13308" width="8.88671875" style="14"/>
    <col min="13309" max="13309" width="4.5546875" style="14" customWidth="1"/>
    <col min="13310" max="13310" width="10.5546875" style="14" customWidth="1"/>
    <col min="13311" max="13311" width="13" style="14" customWidth="1"/>
    <col min="13312" max="13312" width="7.109375" style="14" customWidth="1"/>
    <col min="13313" max="13313" width="14" style="14" customWidth="1"/>
    <col min="13314" max="13314" width="12.109375" style="14" customWidth="1"/>
    <col min="13315" max="13315" width="0.109375" style="14" customWidth="1"/>
    <col min="13316" max="13320" width="8.88671875" style="14"/>
    <col min="13321" max="13321" width="11.5546875" style="14" bestFit="1" customWidth="1"/>
    <col min="13322" max="13324" width="8.88671875" style="14"/>
    <col min="13325" max="13325" width="10.109375" style="14" bestFit="1" customWidth="1"/>
    <col min="13326" max="13564" width="8.88671875" style="14"/>
    <col min="13565" max="13565" width="4.5546875" style="14" customWidth="1"/>
    <col min="13566" max="13566" width="10.5546875" style="14" customWidth="1"/>
    <col min="13567" max="13567" width="13" style="14" customWidth="1"/>
    <col min="13568" max="13568" width="7.109375" style="14" customWidth="1"/>
    <col min="13569" max="13569" width="14" style="14" customWidth="1"/>
    <col min="13570" max="13570" width="12.109375" style="14" customWidth="1"/>
    <col min="13571" max="13571" width="0.109375" style="14" customWidth="1"/>
    <col min="13572" max="13576" width="8.88671875" style="14"/>
    <col min="13577" max="13577" width="11.5546875" style="14" bestFit="1" customWidth="1"/>
    <col min="13578" max="13580" width="8.88671875" style="14"/>
    <col min="13581" max="13581" width="10.109375" style="14" bestFit="1" customWidth="1"/>
    <col min="13582" max="13820" width="8.88671875" style="14"/>
    <col min="13821" max="13821" width="4.5546875" style="14" customWidth="1"/>
    <col min="13822" max="13822" width="10.5546875" style="14" customWidth="1"/>
    <col min="13823" max="13823" width="13" style="14" customWidth="1"/>
    <col min="13824" max="13824" width="7.109375" style="14" customWidth="1"/>
    <col min="13825" max="13825" width="14" style="14" customWidth="1"/>
    <col min="13826" max="13826" width="12.109375" style="14" customWidth="1"/>
    <col min="13827" max="13827" width="0.109375" style="14" customWidth="1"/>
    <col min="13828" max="13832" width="8.88671875" style="14"/>
    <col min="13833" max="13833" width="11.5546875" style="14" bestFit="1" customWidth="1"/>
    <col min="13834" max="13836" width="8.88671875" style="14"/>
    <col min="13837" max="13837" width="10.109375" style="14" bestFit="1" customWidth="1"/>
    <col min="13838" max="14076" width="8.88671875" style="14"/>
    <col min="14077" max="14077" width="4.5546875" style="14" customWidth="1"/>
    <col min="14078" max="14078" width="10.5546875" style="14" customWidth="1"/>
    <col min="14079" max="14079" width="13" style="14" customWidth="1"/>
    <col min="14080" max="14080" width="7.109375" style="14" customWidth="1"/>
    <col min="14081" max="14081" width="14" style="14" customWidth="1"/>
    <col min="14082" max="14082" width="12.109375" style="14" customWidth="1"/>
    <col min="14083" max="14083" width="0.109375" style="14" customWidth="1"/>
    <col min="14084" max="14088" width="8.88671875" style="14"/>
    <col min="14089" max="14089" width="11.5546875" style="14" bestFit="1" customWidth="1"/>
    <col min="14090" max="14092" width="8.88671875" style="14"/>
    <col min="14093" max="14093" width="10.109375" style="14" bestFit="1" customWidth="1"/>
    <col min="14094" max="14332" width="8.88671875" style="14"/>
    <col min="14333" max="14333" width="4.5546875" style="14" customWidth="1"/>
    <col min="14334" max="14334" width="10.5546875" style="14" customWidth="1"/>
    <col min="14335" max="14335" width="13" style="14" customWidth="1"/>
    <col min="14336" max="14336" width="7.109375" style="14" customWidth="1"/>
    <col min="14337" max="14337" width="14" style="14" customWidth="1"/>
    <col min="14338" max="14338" width="12.109375" style="14" customWidth="1"/>
    <col min="14339" max="14339" width="0.109375" style="14" customWidth="1"/>
    <col min="14340" max="14344" width="8.88671875" style="14"/>
    <col min="14345" max="14345" width="11.5546875" style="14" bestFit="1" customWidth="1"/>
    <col min="14346" max="14348" width="8.88671875" style="14"/>
    <col min="14349" max="14349" width="10.109375" style="14" bestFit="1" customWidth="1"/>
    <col min="14350" max="14588" width="8.88671875" style="14"/>
    <col min="14589" max="14589" width="4.5546875" style="14" customWidth="1"/>
    <col min="14590" max="14590" width="10.5546875" style="14" customWidth="1"/>
    <col min="14591" max="14591" width="13" style="14" customWidth="1"/>
    <col min="14592" max="14592" width="7.109375" style="14" customWidth="1"/>
    <col min="14593" max="14593" width="14" style="14" customWidth="1"/>
    <col min="14594" max="14594" width="12.109375" style="14" customWidth="1"/>
    <col min="14595" max="14595" width="0.109375" style="14" customWidth="1"/>
    <col min="14596" max="14600" width="8.88671875" style="14"/>
    <col min="14601" max="14601" width="11.5546875" style="14" bestFit="1" customWidth="1"/>
    <col min="14602" max="14604" width="8.88671875" style="14"/>
    <col min="14605" max="14605" width="10.109375" style="14" bestFit="1" customWidth="1"/>
    <col min="14606" max="14844" width="8.88671875" style="14"/>
    <col min="14845" max="14845" width="4.5546875" style="14" customWidth="1"/>
    <col min="14846" max="14846" width="10.5546875" style="14" customWidth="1"/>
    <col min="14847" max="14847" width="13" style="14" customWidth="1"/>
    <col min="14848" max="14848" width="7.109375" style="14" customWidth="1"/>
    <col min="14849" max="14849" width="14" style="14" customWidth="1"/>
    <col min="14850" max="14850" width="12.109375" style="14" customWidth="1"/>
    <col min="14851" max="14851" width="0.109375" style="14" customWidth="1"/>
    <col min="14852" max="14856" width="8.88671875" style="14"/>
    <col min="14857" max="14857" width="11.5546875" style="14" bestFit="1" customWidth="1"/>
    <col min="14858" max="14860" width="8.88671875" style="14"/>
    <col min="14861" max="14861" width="10.109375" style="14" bestFit="1" customWidth="1"/>
    <col min="14862" max="15100" width="8.88671875" style="14"/>
    <col min="15101" max="15101" width="4.5546875" style="14" customWidth="1"/>
    <col min="15102" max="15102" width="10.5546875" style="14" customWidth="1"/>
    <col min="15103" max="15103" width="13" style="14" customWidth="1"/>
    <col min="15104" max="15104" width="7.109375" style="14" customWidth="1"/>
    <col min="15105" max="15105" width="14" style="14" customWidth="1"/>
    <col min="15106" max="15106" width="12.109375" style="14" customWidth="1"/>
    <col min="15107" max="15107" width="0.109375" style="14" customWidth="1"/>
    <col min="15108" max="15112" width="8.88671875" style="14"/>
    <col min="15113" max="15113" width="11.5546875" style="14" bestFit="1" customWidth="1"/>
    <col min="15114" max="15116" width="8.88671875" style="14"/>
    <col min="15117" max="15117" width="10.109375" style="14" bestFit="1" customWidth="1"/>
    <col min="15118" max="15356" width="8.88671875" style="14"/>
    <col min="15357" max="15357" width="4.5546875" style="14" customWidth="1"/>
    <col min="15358" max="15358" width="10.5546875" style="14" customWidth="1"/>
    <col min="15359" max="15359" width="13" style="14" customWidth="1"/>
    <col min="15360" max="15360" width="7.109375" style="14" customWidth="1"/>
    <col min="15361" max="15361" width="14" style="14" customWidth="1"/>
    <col min="15362" max="15362" width="12.109375" style="14" customWidth="1"/>
    <col min="15363" max="15363" width="0.109375" style="14" customWidth="1"/>
    <col min="15364" max="15368" width="8.88671875" style="14"/>
    <col min="15369" max="15369" width="11.5546875" style="14" bestFit="1" customWidth="1"/>
    <col min="15370" max="15372" width="8.88671875" style="14"/>
    <col min="15373" max="15373" width="10.109375" style="14" bestFit="1" customWidth="1"/>
    <col min="15374" max="15612" width="8.88671875" style="14"/>
    <col min="15613" max="15613" width="4.5546875" style="14" customWidth="1"/>
    <col min="15614" max="15614" width="10.5546875" style="14" customWidth="1"/>
    <col min="15615" max="15615" width="13" style="14" customWidth="1"/>
    <col min="15616" max="15616" width="7.109375" style="14" customWidth="1"/>
    <col min="15617" max="15617" width="14" style="14" customWidth="1"/>
    <col min="15618" max="15618" width="12.109375" style="14" customWidth="1"/>
    <col min="15619" max="15619" width="0.109375" style="14" customWidth="1"/>
    <col min="15620" max="15624" width="8.88671875" style="14"/>
    <col min="15625" max="15625" width="11.5546875" style="14" bestFit="1" customWidth="1"/>
    <col min="15626" max="15628" width="8.88671875" style="14"/>
    <col min="15629" max="15629" width="10.109375" style="14" bestFit="1" customWidth="1"/>
    <col min="15630" max="15868" width="8.88671875" style="14"/>
    <col min="15869" max="15869" width="4.5546875" style="14" customWidth="1"/>
    <col min="15870" max="15870" width="10.5546875" style="14" customWidth="1"/>
    <col min="15871" max="15871" width="13" style="14" customWidth="1"/>
    <col min="15872" max="15872" width="7.109375" style="14" customWidth="1"/>
    <col min="15873" max="15873" width="14" style="14" customWidth="1"/>
    <col min="15874" max="15874" width="12.109375" style="14" customWidth="1"/>
    <col min="15875" max="15875" width="0.109375" style="14" customWidth="1"/>
    <col min="15876" max="15880" width="8.88671875" style="14"/>
    <col min="15881" max="15881" width="11.5546875" style="14" bestFit="1" customWidth="1"/>
    <col min="15882" max="15884" width="8.88671875" style="14"/>
    <col min="15885" max="15885" width="10.109375" style="14" bestFit="1" customWidth="1"/>
    <col min="15886" max="16124" width="8.88671875" style="14"/>
    <col min="16125" max="16125" width="4.5546875" style="14" customWidth="1"/>
    <col min="16126" max="16126" width="10.5546875" style="14" customWidth="1"/>
    <col min="16127" max="16127" width="13" style="14" customWidth="1"/>
    <col min="16128" max="16128" width="7.109375" style="14" customWidth="1"/>
    <col min="16129" max="16129" width="14" style="14" customWidth="1"/>
    <col min="16130" max="16130" width="12.109375" style="14" customWidth="1"/>
    <col min="16131" max="16131" width="0.109375" style="14" customWidth="1"/>
    <col min="16132" max="16136" width="8.88671875" style="14"/>
    <col min="16137" max="16137" width="11.5546875" style="14" bestFit="1" customWidth="1"/>
    <col min="16138" max="16140" width="8.88671875" style="14"/>
    <col min="16141" max="16141" width="10.109375" style="14" bestFit="1" customWidth="1"/>
    <col min="16142" max="16384" width="8.88671875" style="14"/>
  </cols>
  <sheetData>
    <row r="1" spans="1:24" ht="21" x14ac:dyDescent="0.4">
      <c r="A1" s="107" t="s">
        <v>291</v>
      </c>
      <c r="B1" s="107"/>
      <c r="C1" s="108" t="s">
        <v>509</v>
      </c>
      <c r="D1" s="108"/>
      <c r="E1" s="108"/>
      <c r="F1" s="109" t="s">
        <v>292</v>
      </c>
      <c r="G1" s="109"/>
      <c r="H1" s="110">
        <v>42042</v>
      </c>
      <c r="I1" s="110"/>
      <c r="K1" s="37"/>
      <c r="L1" s="49"/>
      <c r="M1" s="61"/>
      <c r="N1" s="58"/>
      <c r="O1" s="37"/>
      <c r="P1" s="40"/>
      <c r="Q1" s="37"/>
    </row>
    <row r="2" spans="1:24" ht="14.4" x14ac:dyDescent="0.25">
      <c r="A2" s="111" t="s">
        <v>293</v>
      </c>
      <c r="B2" s="111"/>
      <c r="C2" s="15">
        <v>3</v>
      </c>
      <c r="F2" s="111" t="s">
        <v>294</v>
      </c>
      <c r="G2" s="111"/>
      <c r="H2" s="16">
        <v>5</v>
      </c>
      <c r="K2" s="37"/>
      <c r="L2" s="50"/>
      <c r="M2" s="62" t="s">
        <v>413</v>
      </c>
      <c r="N2" s="59" t="s">
        <v>313</v>
      </c>
      <c r="O2" s="37"/>
      <c r="P2" s="41"/>
      <c r="Q2" s="37"/>
    </row>
    <row r="3" spans="1:24" ht="14.4" x14ac:dyDescent="0.3">
      <c r="A3" s="17" t="s">
        <v>295</v>
      </c>
      <c r="B3" s="17" t="s">
        <v>296</v>
      </c>
      <c r="C3" s="112" t="s">
        <v>297</v>
      </c>
      <c r="D3" s="112"/>
      <c r="E3" s="112"/>
      <c r="F3" s="111" t="s">
        <v>298</v>
      </c>
      <c r="G3" s="111"/>
      <c r="H3" s="38" t="s">
        <v>419</v>
      </c>
      <c r="K3" s="37"/>
      <c r="L3" s="50"/>
      <c r="M3" s="63" t="s">
        <v>380</v>
      </c>
      <c r="N3" s="59" t="s">
        <v>337</v>
      </c>
      <c r="O3" s="37"/>
      <c r="P3" s="41"/>
      <c r="Q3" s="37"/>
    </row>
    <row r="4" spans="1:24" ht="14.4" x14ac:dyDescent="0.25">
      <c r="A4" s="18">
        <v>1</v>
      </c>
      <c r="B4" s="18" t="s">
        <v>472</v>
      </c>
      <c r="C4" s="113" t="s">
        <v>474</v>
      </c>
      <c r="D4" s="113"/>
      <c r="E4" s="113"/>
      <c r="F4" s="111" t="s">
        <v>451</v>
      </c>
      <c r="G4" s="111"/>
      <c r="H4" s="82" t="s">
        <v>450</v>
      </c>
      <c r="K4" s="37"/>
      <c r="L4" s="50"/>
      <c r="M4" s="62" t="s">
        <v>416</v>
      </c>
      <c r="N4" s="59" t="s">
        <v>370</v>
      </c>
      <c r="O4" s="37"/>
      <c r="P4" s="41"/>
      <c r="Q4" s="37"/>
      <c r="R4" s="20"/>
      <c r="S4" s="20"/>
      <c r="T4" s="20"/>
      <c r="U4" s="20"/>
      <c r="V4" s="20"/>
      <c r="W4" s="20"/>
      <c r="X4" s="20"/>
    </row>
    <row r="5" spans="1:24" ht="14.4" x14ac:dyDescent="0.25">
      <c r="A5" s="18"/>
      <c r="B5" s="18"/>
      <c r="C5" s="114" t="s">
        <v>473</v>
      </c>
      <c r="D5" s="114"/>
      <c r="E5" s="114"/>
      <c r="F5" s="111" t="s">
        <v>299</v>
      </c>
      <c r="G5" s="111"/>
      <c r="H5" s="115"/>
      <c r="I5" s="75">
        <v>1.1950000000000001</v>
      </c>
      <c r="K5" s="40"/>
      <c r="L5" s="50"/>
      <c r="M5" s="62" t="s">
        <v>414</v>
      </c>
      <c r="N5" s="59" t="s">
        <v>325</v>
      </c>
      <c r="O5" s="37"/>
      <c r="P5" s="41"/>
      <c r="Q5" s="37"/>
      <c r="R5" s="20"/>
      <c r="S5" s="20"/>
      <c r="T5" s="20"/>
      <c r="U5" s="20"/>
      <c r="V5" s="20"/>
      <c r="W5" s="20"/>
      <c r="X5" s="20"/>
    </row>
    <row r="6" spans="1:24" ht="14.4" x14ac:dyDescent="0.25">
      <c r="A6" s="18">
        <v>1</v>
      </c>
      <c r="B6" s="39" t="s">
        <v>337</v>
      </c>
      <c r="C6" s="114" t="s">
        <v>475</v>
      </c>
      <c r="D6" s="114"/>
      <c r="E6" s="114"/>
      <c r="F6" s="111" t="s">
        <v>301</v>
      </c>
      <c r="G6" s="111"/>
      <c r="H6" s="111"/>
      <c r="I6" s="76">
        <v>0.25</v>
      </c>
      <c r="K6" s="41" t="s">
        <v>302</v>
      </c>
      <c r="L6" s="65">
        <v>0.125</v>
      </c>
      <c r="M6" s="62" t="s">
        <v>419</v>
      </c>
      <c r="N6" s="59" t="s">
        <v>371</v>
      </c>
      <c r="O6" s="37"/>
      <c r="P6" s="41"/>
      <c r="Q6" s="37"/>
      <c r="R6" s="20"/>
      <c r="S6" s="20"/>
      <c r="T6" s="20"/>
      <c r="U6" s="20"/>
      <c r="V6" s="20"/>
      <c r="W6" s="20"/>
      <c r="X6" s="20"/>
    </row>
    <row r="7" spans="1:24" ht="14.4" x14ac:dyDescent="0.25">
      <c r="A7" s="18">
        <v>1</v>
      </c>
      <c r="B7" s="18" t="s">
        <v>370</v>
      </c>
      <c r="C7" s="113" t="s">
        <v>430</v>
      </c>
      <c r="D7" s="113"/>
      <c r="E7" s="113"/>
      <c r="F7" s="111" t="s">
        <v>304</v>
      </c>
      <c r="G7" s="111"/>
      <c r="H7" s="111"/>
      <c r="I7" s="77">
        <v>42046</v>
      </c>
      <c r="K7" s="41" t="s">
        <v>305</v>
      </c>
      <c r="L7" s="65">
        <v>0.25</v>
      </c>
      <c r="M7" s="62" t="s">
        <v>415</v>
      </c>
      <c r="N7" s="59" t="s">
        <v>329</v>
      </c>
      <c r="O7" s="37"/>
      <c r="P7" s="41"/>
      <c r="Q7" s="37"/>
      <c r="R7" s="20"/>
      <c r="S7" s="20"/>
      <c r="T7" s="20"/>
      <c r="U7" s="20"/>
      <c r="V7" s="20"/>
      <c r="W7" s="20"/>
      <c r="X7" s="20"/>
    </row>
    <row r="8" spans="1:24" ht="14.4" x14ac:dyDescent="0.3">
      <c r="A8" s="18">
        <v>1</v>
      </c>
      <c r="B8" s="18" t="s">
        <v>370</v>
      </c>
      <c r="C8" s="114" t="s">
        <v>374</v>
      </c>
      <c r="D8" s="114"/>
      <c r="E8" s="114"/>
      <c r="F8" s="111" t="s">
        <v>307</v>
      </c>
      <c r="G8" s="111"/>
      <c r="H8" s="111"/>
      <c r="I8" s="78">
        <v>42057</v>
      </c>
      <c r="K8" s="42"/>
      <c r="L8" s="65">
        <v>0.33333333333333331</v>
      </c>
      <c r="M8" s="63" t="s">
        <v>303</v>
      </c>
      <c r="N8" s="59" t="s">
        <v>332</v>
      </c>
      <c r="O8" s="37"/>
      <c r="P8" s="41" t="s">
        <v>308</v>
      </c>
      <c r="Q8" s="37"/>
      <c r="R8" s="20"/>
      <c r="S8" s="20"/>
      <c r="T8" s="20"/>
      <c r="U8" s="20"/>
      <c r="V8" s="20"/>
      <c r="W8" s="20"/>
      <c r="X8" s="20"/>
    </row>
    <row r="9" spans="1:24" ht="14.4" x14ac:dyDescent="0.25">
      <c r="A9" s="18">
        <v>10</v>
      </c>
      <c r="B9" s="18" t="s">
        <v>472</v>
      </c>
      <c r="C9" s="114" t="s">
        <v>476</v>
      </c>
      <c r="D9" s="114"/>
      <c r="E9" s="114"/>
      <c r="F9" s="111" t="s">
        <v>309</v>
      </c>
      <c r="G9" s="111"/>
      <c r="H9" s="111"/>
      <c r="I9" s="78">
        <v>42057</v>
      </c>
      <c r="K9" s="37"/>
      <c r="L9" s="65">
        <v>0.5</v>
      </c>
      <c r="M9" s="62" t="s">
        <v>306</v>
      </c>
      <c r="N9" s="59" t="s">
        <v>472</v>
      </c>
      <c r="O9" s="37">
        <v>1</v>
      </c>
      <c r="P9" s="41" t="s">
        <v>311</v>
      </c>
      <c r="Q9" s="37"/>
      <c r="R9" s="20"/>
      <c r="S9" s="20"/>
      <c r="T9" s="20"/>
      <c r="U9" s="20"/>
      <c r="V9" s="20"/>
      <c r="W9" s="20"/>
      <c r="X9" s="20"/>
    </row>
    <row r="10" spans="1:24" ht="14.4" x14ac:dyDescent="0.25">
      <c r="A10" s="18"/>
      <c r="B10" s="18"/>
      <c r="C10" s="113"/>
      <c r="D10" s="113"/>
      <c r="E10" s="113"/>
      <c r="F10" s="111" t="s">
        <v>446</v>
      </c>
      <c r="G10" s="111"/>
      <c r="H10" s="111"/>
      <c r="I10" s="79">
        <v>1.17</v>
      </c>
      <c r="K10" s="40" t="s">
        <v>9</v>
      </c>
      <c r="L10" s="65">
        <v>0.66666666666666663</v>
      </c>
      <c r="M10" s="62" t="s">
        <v>408</v>
      </c>
      <c r="N10" s="59" t="s">
        <v>368</v>
      </c>
      <c r="O10" s="37">
        <v>2</v>
      </c>
      <c r="P10" s="41" t="s">
        <v>314</v>
      </c>
      <c r="Q10" s="37"/>
      <c r="R10" s="20"/>
      <c r="S10" s="20"/>
      <c r="T10" s="20"/>
      <c r="U10" s="20"/>
      <c r="V10" s="20"/>
      <c r="W10" s="20"/>
      <c r="X10" s="20"/>
    </row>
    <row r="11" spans="1:24" ht="14.4" x14ac:dyDescent="0.25">
      <c r="A11" s="18"/>
      <c r="B11" s="18"/>
      <c r="C11" s="114"/>
      <c r="D11" s="114"/>
      <c r="E11" s="114"/>
      <c r="F11" s="111"/>
      <c r="G11" s="111"/>
      <c r="H11" s="111"/>
      <c r="I11" s="45"/>
      <c r="K11" s="41" t="s">
        <v>432</v>
      </c>
      <c r="L11" s="65">
        <v>0.75</v>
      </c>
      <c r="M11" s="62" t="s">
        <v>410</v>
      </c>
      <c r="N11" s="59" t="s">
        <v>372</v>
      </c>
      <c r="O11" s="37">
        <v>3</v>
      </c>
      <c r="P11" s="41" t="s">
        <v>316</v>
      </c>
      <c r="Q11" s="37"/>
      <c r="R11" s="20"/>
      <c r="S11" s="20"/>
      <c r="T11" s="20"/>
      <c r="U11" s="20"/>
      <c r="V11" s="20"/>
      <c r="W11" s="20"/>
      <c r="X11" s="20"/>
    </row>
    <row r="12" spans="1:24" ht="14.4" x14ac:dyDescent="0.3">
      <c r="A12" s="18"/>
      <c r="B12" s="18"/>
      <c r="C12" s="114"/>
      <c r="D12" s="114"/>
      <c r="E12" s="114"/>
      <c r="F12" s="111"/>
      <c r="G12" s="111"/>
      <c r="H12" s="111"/>
      <c r="I12" s="45"/>
      <c r="K12" s="41" t="s">
        <v>324</v>
      </c>
      <c r="L12" s="65">
        <v>1</v>
      </c>
      <c r="M12" s="63" t="s">
        <v>379</v>
      </c>
      <c r="N12" s="59" t="s">
        <v>322</v>
      </c>
      <c r="O12" s="37">
        <v>3.5</v>
      </c>
      <c r="P12" s="41" t="s">
        <v>319</v>
      </c>
      <c r="Q12" s="37"/>
      <c r="R12" s="20"/>
      <c r="S12" s="20"/>
      <c r="T12" s="20"/>
      <c r="U12" s="20"/>
      <c r="V12" s="20"/>
      <c r="W12" s="20"/>
      <c r="X12" s="20"/>
    </row>
    <row r="13" spans="1:24" ht="14.4" x14ac:dyDescent="0.25">
      <c r="A13" s="18"/>
      <c r="B13" s="18"/>
      <c r="C13" s="113"/>
      <c r="D13" s="113"/>
      <c r="E13" s="113"/>
      <c r="H13" s="23"/>
      <c r="I13" s="81"/>
      <c r="K13" s="41" t="s">
        <v>331</v>
      </c>
      <c r="L13" s="65">
        <v>2</v>
      </c>
      <c r="M13" s="62" t="s">
        <v>418</v>
      </c>
      <c r="N13" s="59" t="s">
        <v>377</v>
      </c>
      <c r="O13" s="37">
        <v>4</v>
      </c>
      <c r="P13" s="41" t="s">
        <v>323</v>
      </c>
      <c r="Q13" s="37"/>
      <c r="R13" s="20"/>
      <c r="S13" s="20"/>
      <c r="T13" s="20"/>
      <c r="U13" s="20"/>
      <c r="V13" s="20"/>
      <c r="W13" s="20"/>
      <c r="X13" s="20"/>
    </row>
    <row r="14" spans="1:24" ht="14.4" x14ac:dyDescent="0.3">
      <c r="A14" s="18"/>
      <c r="B14" s="18"/>
      <c r="C14" s="114"/>
      <c r="D14" s="114"/>
      <c r="E14" s="114"/>
      <c r="I14" s="25"/>
      <c r="K14" s="41" t="s">
        <v>450</v>
      </c>
      <c r="L14" s="65">
        <v>3</v>
      </c>
      <c r="M14" s="63" t="s">
        <v>381</v>
      </c>
      <c r="N14" s="59" t="s">
        <v>376</v>
      </c>
      <c r="O14" s="37">
        <v>5</v>
      </c>
      <c r="P14" s="41" t="s">
        <v>326</v>
      </c>
      <c r="Q14" s="37"/>
      <c r="R14" s="20"/>
      <c r="S14" s="20"/>
      <c r="T14" s="20"/>
      <c r="U14" s="20"/>
      <c r="V14" s="20"/>
      <c r="W14" s="20"/>
      <c r="X14" s="20"/>
    </row>
    <row r="15" spans="1:24" ht="14.4" x14ac:dyDescent="0.25">
      <c r="A15" s="18"/>
      <c r="B15" s="18"/>
      <c r="C15" s="114"/>
      <c r="D15" s="114"/>
      <c r="E15" s="114"/>
      <c r="F15" s="111" t="s">
        <v>327</v>
      </c>
      <c r="G15" s="111"/>
      <c r="H15" s="116" t="s">
        <v>319</v>
      </c>
      <c r="I15" s="117"/>
      <c r="K15" s="41"/>
      <c r="L15" s="65">
        <v>4</v>
      </c>
      <c r="M15" s="62" t="s">
        <v>310</v>
      </c>
      <c r="N15" s="59" t="s">
        <v>378</v>
      </c>
      <c r="O15" s="37">
        <v>6</v>
      </c>
      <c r="P15" s="41" t="s">
        <v>330</v>
      </c>
      <c r="Q15" s="37"/>
      <c r="R15" s="20"/>
      <c r="S15" s="20"/>
      <c r="T15" s="20"/>
      <c r="U15" s="20"/>
      <c r="V15" s="20"/>
      <c r="W15" s="20"/>
      <c r="X15" s="20"/>
    </row>
    <row r="16" spans="1:24" ht="14.4" x14ac:dyDescent="0.25">
      <c r="A16" s="18"/>
      <c r="B16" s="18"/>
      <c r="C16" s="113"/>
      <c r="D16" s="113"/>
      <c r="E16" s="113"/>
      <c r="K16" s="42"/>
      <c r="L16" s="65">
        <v>5</v>
      </c>
      <c r="M16" s="62" t="s">
        <v>312</v>
      </c>
      <c r="N16" s="60"/>
      <c r="O16" s="37">
        <v>7</v>
      </c>
      <c r="P16" s="41" t="s">
        <v>333</v>
      </c>
      <c r="Q16" s="37"/>
      <c r="R16" s="20"/>
      <c r="S16" s="20"/>
      <c r="T16" s="20"/>
      <c r="U16" s="20"/>
      <c r="V16" s="20"/>
      <c r="W16" s="20"/>
      <c r="X16" s="20"/>
    </row>
    <row r="17" spans="1:24" ht="14.4" x14ac:dyDescent="0.25">
      <c r="A17" s="18"/>
      <c r="B17" s="18"/>
      <c r="C17" s="114"/>
      <c r="D17" s="114"/>
      <c r="E17" s="114"/>
      <c r="F17" s="111"/>
      <c r="G17" s="111"/>
      <c r="H17" s="26"/>
      <c r="K17" s="37"/>
      <c r="L17" s="65"/>
      <c r="M17" s="62" t="s">
        <v>315</v>
      </c>
      <c r="N17" s="37"/>
      <c r="O17" s="37">
        <v>8</v>
      </c>
      <c r="P17" s="41" t="s">
        <v>335</v>
      </c>
      <c r="Q17" s="37"/>
      <c r="R17" s="20"/>
      <c r="S17" s="20"/>
      <c r="T17" s="20"/>
      <c r="U17" s="20"/>
      <c r="V17" s="20"/>
      <c r="W17" s="20"/>
      <c r="X17" s="20"/>
    </row>
    <row r="18" spans="1:24" ht="14.4" x14ac:dyDescent="0.25">
      <c r="A18" s="18"/>
      <c r="B18" s="18"/>
      <c r="C18" s="114"/>
      <c r="D18" s="114"/>
      <c r="E18" s="114"/>
      <c r="F18" s="111"/>
      <c r="G18" s="111"/>
      <c r="H18" s="27"/>
      <c r="K18" s="37"/>
      <c r="L18" s="65">
        <v>1.25</v>
      </c>
      <c r="M18" s="62" t="s">
        <v>417</v>
      </c>
      <c r="N18" s="37"/>
      <c r="O18" s="37">
        <v>9</v>
      </c>
      <c r="P18" s="41" t="s">
        <v>338</v>
      </c>
      <c r="Q18" s="37"/>
      <c r="R18" s="20"/>
      <c r="S18" s="20"/>
      <c r="T18" s="20"/>
      <c r="U18" s="20"/>
      <c r="V18" s="20"/>
      <c r="W18" s="20"/>
      <c r="X18" s="20"/>
    </row>
    <row r="19" spans="1:24" ht="14.4" x14ac:dyDescent="0.3">
      <c r="K19" s="37"/>
      <c r="L19" s="65">
        <v>1.3333333333333333</v>
      </c>
      <c r="M19" s="63" t="s">
        <v>317</v>
      </c>
      <c r="N19" s="37"/>
      <c r="O19" s="37">
        <v>10</v>
      </c>
      <c r="P19" s="41" t="s">
        <v>339</v>
      </c>
      <c r="Q19" s="37"/>
      <c r="R19" s="20"/>
      <c r="S19" s="20"/>
      <c r="T19" s="20"/>
      <c r="U19" s="20"/>
      <c r="V19" s="20"/>
      <c r="W19" s="20"/>
      <c r="X19" s="20"/>
    </row>
    <row r="20" spans="1:24" ht="14.4" x14ac:dyDescent="0.3">
      <c r="A20" s="28" t="s">
        <v>340</v>
      </c>
      <c r="K20" s="40"/>
      <c r="L20" s="65">
        <v>1.5</v>
      </c>
      <c r="M20" s="62" t="s">
        <v>411</v>
      </c>
      <c r="N20" s="46" t="s">
        <v>368</v>
      </c>
      <c r="O20" s="37"/>
      <c r="P20" s="41" t="s">
        <v>341</v>
      </c>
      <c r="Q20" s="37"/>
      <c r="R20" s="20"/>
      <c r="S20" s="20"/>
      <c r="T20" s="20"/>
      <c r="U20" s="20"/>
      <c r="V20" s="20"/>
      <c r="W20" s="20"/>
      <c r="X20" s="20"/>
    </row>
    <row r="21" spans="1:24" ht="14.4" x14ac:dyDescent="0.25">
      <c r="A21" s="118" t="s">
        <v>477</v>
      </c>
      <c r="B21" s="118"/>
      <c r="C21" s="118"/>
      <c r="D21" s="118"/>
      <c r="E21" s="118"/>
      <c r="F21" s="118"/>
      <c r="G21" s="118"/>
      <c r="H21" s="118"/>
      <c r="I21" s="118"/>
      <c r="K21" s="41" t="s">
        <v>457</v>
      </c>
      <c r="L21" s="65">
        <v>1.6666666666666665</v>
      </c>
      <c r="M21" s="62" t="s">
        <v>412</v>
      </c>
      <c r="N21" s="46" t="s">
        <v>371</v>
      </c>
      <c r="O21" s="37"/>
      <c r="P21" s="41" t="s">
        <v>342</v>
      </c>
      <c r="Q21" s="37"/>
      <c r="R21" s="20"/>
      <c r="S21" s="20"/>
      <c r="T21" s="20"/>
      <c r="U21" s="20"/>
      <c r="V21" s="20"/>
      <c r="W21" s="20"/>
      <c r="X21" s="20"/>
    </row>
    <row r="22" spans="1:24" ht="14.4" x14ac:dyDescent="0.25">
      <c r="A22" s="119" t="s">
        <v>478</v>
      </c>
      <c r="B22" s="119"/>
      <c r="C22" s="119"/>
      <c r="D22" s="119"/>
      <c r="E22" s="119"/>
      <c r="F22" s="119"/>
      <c r="G22" s="119"/>
      <c r="H22" s="119"/>
      <c r="I22" s="119"/>
      <c r="K22" s="41" t="s">
        <v>458</v>
      </c>
      <c r="L22" s="65">
        <v>1.75</v>
      </c>
      <c r="M22" s="62" t="s">
        <v>321</v>
      </c>
      <c r="N22" s="46" t="s">
        <v>313</v>
      </c>
      <c r="O22" s="37"/>
      <c r="P22" s="41" t="s">
        <v>343</v>
      </c>
      <c r="Q22" s="37"/>
      <c r="R22" s="20"/>
      <c r="S22" s="20"/>
      <c r="T22" s="20"/>
      <c r="U22" s="20"/>
      <c r="V22" s="20"/>
      <c r="W22" s="20"/>
      <c r="X22" s="20"/>
    </row>
    <row r="23" spans="1:24" ht="14.4" x14ac:dyDescent="0.25">
      <c r="A23" s="119" t="s">
        <v>510</v>
      </c>
      <c r="B23" s="119"/>
      <c r="C23" s="119"/>
      <c r="D23" s="119"/>
      <c r="E23" s="119"/>
      <c r="F23" s="119"/>
      <c r="G23" s="119"/>
      <c r="H23" s="119"/>
      <c r="I23" s="119"/>
      <c r="K23" s="41" t="s">
        <v>328</v>
      </c>
      <c r="L23" s="65">
        <v>2.25</v>
      </c>
      <c r="M23" s="62" t="s">
        <v>404</v>
      </c>
      <c r="N23" s="46" t="s">
        <v>372</v>
      </c>
      <c r="O23" s="37"/>
      <c r="P23" s="41" t="s">
        <v>344</v>
      </c>
      <c r="Q23" s="37"/>
      <c r="R23" s="20"/>
      <c r="S23" s="20"/>
      <c r="T23" s="20"/>
      <c r="U23" s="20"/>
      <c r="V23" s="20"/>
      <c r="W23" s="20"/>
      <c r="X23" s="20"/>
    </row>
    <row r="24" spans="1:24" ht="14.4" x14ac:dyDescent="0.25">
      <c r="K24" s="41"/>
      <c r="L24" s="65">
        <v>2.3333333333333299</v>
      </c>
      <c r="M24" s="62" t="s">
        <v>405</v>
      </c>
      <c r="N24" s="46" t="s">
        <v>318</v>
      </c>
      <c r="O24" s="37"/>
      <c r="P24" s="41" t="s">
        <v>345</v>
      </c>
      <c r="Q24" s="37"/>
      <c r="R24" s="20"/>
      <c r="S24" s="20"/>
      <c r="T24" s="20"/>
      <c r="U24" s="20"/>
      <c r="V24" s="20"/>
      <c r="W24" s="20"/>
      <c r="X24" s="20"/>
    </row>
    <row r="25" spans="1:24" ht="14.4" x14ac:dyDescent="0.3">
      <c r="A25" s="28" t="s">
        <v>346</v>
      </c>
      <c r="B25" s="28" t="s">
        <v>347</v>
      </c>
      <c r="C25" s="28" t="s">
        <v>348</v>
      </c>
      <c r="D25" s="29"/>
      <c r="E25" s="28" t="s">
        <v>349</v>
      </c>
      <c r="F25" s="28" t="s">
        <v>350</v>
      </c>
      <c r="G25" s="120" t="s">
        <v>351</v>
      </c>
      <c r="H25" s="120"/>
      <c r="I25" s="120"/>
      <c r="K25" s="42"/>
      <c r="L25" s="65">
        <v>2.5</v>
      </c>
      <c r="M25" s="62" t="s">
        <v>407</v>
      </c>
      <c r="N25" s="46" t="s">
        <v>322</v>
      </c>
      <c r="O25" s="37"/>
      <c r="P25" s="41" t="s">
        <v>352</v>
      </c>
      <c r="Q25" s="37"/>
      <c r="R25" s="20"/>
      <c r="S25" s="20"/>
      <c r="T25" s="20"/>
      <c r="U25" s="20"/>
      <c r="V25" s="20"/>
      <c r="W25" s="20"/>
      <c r="X25" s="20"/>
    </row>
    <row r="26" spans="1:24" ht="14.4" x14ac:dyDescent="0.25">
      <c r="A26" s="22"/>
      <c r="B26" s="24"/>
      <c r="C26" s="24"/>
      <c r="D26" s="19"/>
      <c r="F26" s="30"/>
      <c r="G26" s="118"/>
      <c r="H26" s="118"/>
      <c r="I26" s="118"/>
      <c r="K26" s="37"/>
      <c r="L26" s="65">
        <v>2.6666666666666701</v>
      </c>
      <c r="M26" s="62" t="s">
        <v>406</v>
      </c>
      <c r="N26" s="46" t="s">
        <v>325</v>
      </c>
      <c r="O26" s="37"/>
      <c r="P26" s="41" t="s">
        <v>353</v>
      </c>
      <c r="Q26" s="37"/>
      <c r="R26" s="20"/>
      <c r="S26" s="20"/>
      <c r="T26" s="20"/>
      <c r="U26" s="20"/>
      <c r="V26" s="20"/>
      <c r="W26" s="20"/>
      <c r="X26" s="20"/>
    </row>
    <row r="27" spans="1:24" ht="14.4" x14ac:dyDescent="0.25">
      <c r="A27" s="31">
        <v>42057</v>
      </c>
      <c r="B27" s="32" t="s">
        <v>479</v>
      </c>
      <c r="C27" s="33">
        <f>SUM(I5-B27)*131.25/100</f>
        <v>3.2812500000000175E-2</v>
      </c>
      <c r="D27" s="19"/>
      <c r="E27" s="33">
        <f>SUM(100*(I5-B27)/(I5-1)/100)</f>
        <v>0.12820512820512886</v>
      </c>
      <c r="F27" s="30" t="s">
        <v>302</v>
      </c>
      <c r="G27" s="123" t="s">
        <v>484</v>
      </c>
      <c r="H27" s="123"/>
      <c r="I27" s="123"/>
      <c r="K27" s="37"/>
      <c r="L27" s="65">
        <v>2.75</v>
      </c>
      <c r="M27" s="62" t="s">
        <v>409</v>
      </c>
      <c r="N27" s="46" t="s">
        <v>329</v>
      </c>
      <c r="O27" s="37"/>
      <c r="P27" s="41" t="s">
        <v>354</v>
      </c>
      <c r="Q27" s="37"/>
      <c r="R27" s="20"/>
      <c r="S27" s="20"/>
      <c r="T27" s="20"/>
      <c r="U27" s="20"/>
      <c r="V27" s="20"/>
      <c r="W27" s="20"/>
      <c r="X27" s="20"/>
    </row>
    <row r="28" spans="1:24" ht="14.4" x14ac:dyDescent="0.3">
      <c r="A28" s="21">
        <v>42098</v>
      </c>
      <c r="B28" s="32" t="s">
        <v>480</v>
      </c>
      <c r="C28" s="33">
        <f>SUM(I5-B28)*131.25/100</f>
        <v>5.2500000000000047E-2</v>
      </c>
      <c r="D28" s="19"/>
      <c r="E28" s="33">
        <f>SUM((100*(I5-B29)/(I5-1)/100))</f>
        <v>0.38461538461538425</v>
      </c>
      <c r="F28" s="30" t="s">
        <v>302</v>
      </c>
      <c r="G28" s="113" t="s">
        <v>485</v>
      </c>
      <c r="H28" s="113"/>
      <c r="I28" s="113"/>
      <c r="K28" s="37"/>
      <c r="L28" s="65">
        <v>3.25</v>
      </c>
      <c r="M28" s="64" t="s">
        <v>420</v>
      </c>
      <c r="N28" s="46" t="s">
        <v>332</v>
      </c>
      <c r="O28" s="37"/>
      <c r="P28" s="41" t="s">
        <v>355</v>
      </c>
      <c r="Q28" s="37"/>
      <c r="R28" s="20"/>
      <c r="S28" s="20"/>
      <c r="T28" s="20"/>
      <c r="U28" s="20"/>
      <c r="V28" s="20"/>
      <c r="W28" s="20"/>
      <c r="X28" s="20"/>
    </row>
    <row r="29" spans="1:24" ht="14.4" x14ac:dyDescent="0.3">
      <c r="A29" s="22">
        <v>42098</v>
      </c>
      <c r="B29" s="32" t="s">
        <v>481</v>
      </c>
      <c r="C29" s="33">
        <f>SUM($I$5-B29-0.035)*131.25/100</f>
        <v>5.2499999999999936E-2</v>
      </c>
      <c r="D29" s="19"/>
      <c r="E29" s="33"/>
      <c r="F29" s="30" t="s">
        <v>305</v>
      </c>
      <c r="G29" s="113" t="s">
        <v>486</v>
      </c>
      <c r="H29" s="113"/>
      <c r="I29" s="113"/>
      <c r="K29" s="37"/>
      <c r="L29" s="65">
        <v>3.3333333333333299</v>
      </c>
      <c r="M29" s="63" t="s">
        <v>382</v>
      </c>
      <c r="N29" s="46" t="s">
        <v>370</v>
      </c>
      <c r="O29" s="37"/>
      <c r="P29" s="41" t="s">
        <v>356</v>
      </c>
      <c r="Q29" s="37"/>
      <c r="R29" s="20"/>
      <c r="S29" s="20"/>
      <c r="T29" s="20"/>
      <c r="U29" s="20"/>
      <c r="V29" s="20"/>
      <c r="W29" s="20"/>
      <c r="X29" s="20"/>
    </row>
    <row r="30" spans="1:24" x14ac:dyDescent="0.25">
      <c r="A30" s="21">
        <v>42324</v>
      </c>
      <c r="B30" s="32" t="s">
        <v>482</v>
      </c>
      <c r="C30" s="33">
        <f>SUM($I$5-B30)*131.25/100</f>
        <v>7.875000000000007E-2</v>
      </c>
      <c r="D30" s="19"/>
      <c r="E30" s="33"/>
      <c r="F30" s="30" t="s">
        <v>305</v>
      </c>
      <c r="G30" s="113" t="s">
        <v>487</v>
      </c>
      <c r="H30" s="113"/>
      <c r="I30" s="113"/>
      <c r="K30" s="37"/>
      <c r="L30" s="65">
        <v>3.5</v>
      </c>
      <c r="M30" s="47"/>
      <c r="N30" s="46" t="s">
        <v>337</v>
      </c>
      <c r="O30" s="37"/>
      <c r="P30" s="41" t="s">
        <v>357</v>
      </c>
      <c r="Q30" s="37"/>
      <c r="R30" s="20"/>
      <c r="S30" s="20"/>
      <c r="T30" s="20"/>
      <c r="U30" s="20"/>
      <c r="V30" s="20"/>
      <c r="W30" s="20"/>
      <c r="X30" s="20"/>
    </row>
    <row r="31" spans="1:24" x14ac:dyDescent="0.25">
      <c r="A31" s="21">
        <v>42324</v>
      </c>
      <c r="B31" s="32" t="s">
        <v>483</v>
      </c>
      <c r="C31" s="33">
        <f t="shared" ref="C31:C32" si="0">SUM($I$5-B31-0.035)*131.25/100</f>
        <v>7.8749999999999959E-2</v>
      </c>
      <c r="D31" s="19"/>
      <c r="E31" s="33"/>
      <c r="F31" s="30" t="s">
        <v>302</v>
      </c>
      <c r="G31" s="124" t="s">
        <v>488</v>
      </c>
      <c r="H31" s="125"/>
      <c r="I31" s="125"/>
      <c r="K31" s="37"/>
      <c r="L31" s="65">
        <v>3.6666666666666701</v>
      </c>
      <c r="M31" s="47"/>
      <c r="N31" s="46"/>
      <c r="O31" s="37"/>
      <c r="P31" s="41" t="s">
        <v>358</v>
      </c>
      <c r="Q31" s="37"/>
      <c r="R31" s="20"/>
      <c r="S31" s="20"/>
      <c r="T31" s="20"/>
      <c r="U31" s="20"/>
      <c r="V31" s="20"/>
      <c r="W31" s="20"/>
      <c r="X31" s="20"/>
    </row>
    <row r="32" spans="1:24" x14ac:dyDescent="0.25">
      <c r="A32" s="22">
        <v>42325</v>
      </c>
      <c r="B32" s="32" t="s">
        <v>483</v>
      </c>
      <c r="C32" s="33">
        <f t="shared" si="0"/>
        <v>7.8749999999999959E-2</v>
      </c>
      <c r="D32" s="19"/>
      <c r="E32" s="33"/>
      <c r="F32" s="30"/>
      <c r="G32" s="113" t="s">
        <v>489</v>
      </c>
      <c r="H32" s="113"/>
      <c r="I32" s="113"/>
      <c r="K32" s="37"/>
      <c r="L32" s="65">
        <v>3.75</v>
      </c>
      <c r="M32" s="47"/>
      <c r="N32" s="37"/>
      <c r="O32" s="37"/>
      <c r="P32" s="41" t="s">
        <v>359</v>
      </c>
      <c r="Q32" s="37"/>
      <c r="R32" s="20"/>
      <c r="S32" s="20"/>
      <c r="T32" s="20"/>
      <c r="U32" s="20"/>
      <c r="V32" s="20"/>
      <c r="W32" s="20"/>
      <c r="X32" s="20"/>
    </row>
    <row r="33" spans="1:24" x14ac:dyDescent="0.25">
      <c r="A33" s="21"/>
      <c r="B33" s="32" t="s">
        <v>300</v>
      </c>
      <c r="C33" s="33"/>
      <c r="D33" s="19"/>
      <c r="E33" s="33"/>
      <c r="F33" s="30"/>
      <c r="G33" s="113"/>
      <c r="H33" s="113"/>
      <c r="I33" s="113"/>
      <c r="K33" s="37"/>
      <c r="L33" s="65">
        <v>4.125</v>
      </c>
      <c r="M33" s="47"/>
      <c r="N33" s="37"/>
      <c r="O33" s="37"/>
      <c r="P33" s="41" t="s">
        <v>360</v>
      </c>
      <c r="Q33" s="37"/>
      <c r="R33" s="20"/>
      <c r="S33" s="20"/>
      <c r="T33" s="20"/>
      <c r="U33" s="20"/>
      <c r="V33" s="20"/>
      <c r="W33" s="20"/>
      <c r="X33" s="20"/>
    </row>
    <row r="34" spans="1:24" x14ac:dyDescent="0.25">
      <c r="A34" s="21"/>
      <c r="B34" s="32" t="s">
        <v>300</v>
      </c>
      <c r="C34" s="33"/>
      <c r="D34" s="19"/>
      <c r="E34" s="33"/>
      <c r="F34" s="30"/>
      <c r="G34" s="113"/>
      <c r="H34" s="113"/>
      <c r="I34" s="113"/>
      <c r="K34" s="37"/>
      <c r="L34" s="65">
        <v>4.25</v>
      </c>
      <c r="M34" s="47"/>
      <c r="N34" s="37"/>
      <c r="O34" s="37"/>
      <c r="P34" s="41" t="s">
        <v>361</v>
      </c>
      <c r="Q34" s="37"/>
      <c r="R34" s="20"/>
      <c r="S34" s="20"/>
      <c r="T34" s="20"/>
      <c r="U34" s="20"/>
      <c r="V34" s="20"/>
      <c r="W34" s="20"/>
      <c r="X34" s="20"/>
    </row>
    <row r="35" spans="1:24" x14ac:dyDescent="0.25">
      <c r="A35" s="22"/>
      <c r="B35" s="32" t="s">
        <v>362</v>
      </c>
      <c r="C35" s="33"/>
      <c r="D35" s="19"/>
      <c r="E35" s="33"/>
      <c r="F35" s="30"/>
      <c r="G35" s="113"/>
      <c r="H35" s="113"/>
      <c r="I35" s="113"/>
      <c r="K35" s="37"/>
      <c r="L35" s="65">
        <v>4.3333333333333304</v>
      </c>
      <c r="M35" s="47"/>
      <c r="N35" s="37"/>
      <c r="O35" s="37"/>
      <c r="P35" s="41"/>
      <c r="Q35" s="37"/>
      <c r="R35" s="20"/>
      <c r="S35" s="20"/>
      <c r="T35" s="20"/>
      <c r="U35" s="20"/>
      <c r="V35" s="20"/>
      <c r="W35" s="20"/>
      <c r="X35" s="20"/>
    </row>
    <row r="36" spans="1:24" x14ac:dyDescent="0.25">
      <c r="A36" s="22"/>
      <c r="B36" s="32" t="s">
        <v>300</v>
      </c>
      <c r="C36" s="33"/>
      <c r="D36" s="19"/>
      <c r="E36" s="33"/>
      <c r="F36" s="30"/>
      <c r="G36" s="113"/>
      <c r="H36" s="113"/>
      <c r="I36" s="113"/>
      <c r="K36" s="37"/>
      <c r="L36" s="65">
        <v>4.5</v>
      </c>
      <c r="M36" s="47"/>
      <c r="N36" s="37"/>
      <c r="O36" s="37"/>
      <c r="P36" s="41"/>
      <c r="Q36" s="37"/>
      <c r="R36" s="20"/>
      <c r="S36" s="20"/>
      <c r="T36" s="20"/>
      <c r="U36" s="20"/>
      <c r="V36" s="20"/>
      <c r="W36" s="20"/>
      <c r="X36" s="20"/>
    </row>
    <row r="37" spans="1:24" x14ac:dyDescent="0.25">
      <c r="A37" s="21"/>
      <c r="B37" s="32" t="s">
        <v>300</v>
      </c>
      <c r="C37" s="33"/>
      <c r="D37" s="19"/>
      <c r="E37" s="33"/>
      <c r="F37" s="30"/>
      <c r="G37" s="113"/>
      <c r="H37" s="113"/>
      <c r="I37" s="113"/>
      <c r="K37" s="37"/>
      <c r="L37" s="65">
        <v>4.6666666666666599</v>
      </c>
      <c r="M37" s="47"/>
      <c r="N37" s="37"/>
      <c r="O37" s="37"/>
      <c r="P37" s="41"/>
      <c r="Q37" s="37"/>
      <c r="R37" s="20"/>
      <c r="S37" s="20"/>
      <c r="T37" s="20"/>
      <c r="U37" s="20"/>
      <c r="V37" s="20"/>
      <c r="W37" s="20"/>
      <c r="X37" s="20"/>
    </row>
    <row r="38" spans="1:24" x14ac:dyDescent="0.25">
      <c r="A38" s="21"/>
      <c r="B38" s="32" t="s">
        <v>300</v>
      </c>
      <c r="C38" s="33"/>
      <c r="D38" s="19"/>
      <c r="E38" s="33"/>
      <c r="F38" s="30"/>
      <c r="G38" s="118"/>
      <c r="H38" s="118"/>
      <c r="I38" s="118"/>
      <c r="K38" s="37"/>
      <c r="L38" s="65">
        <v>4.75</v>
      </c>
      <c r="M38" s="47"/>
      <c r="N38" s="37"/>
      <c r="O38" s="37"/>
      <c r="P38" s="41"/>
      <c r="Q38" s="37"/>
      <c r="R38" s="20"/>
      <c r="S38" s="20"/>
      <c r="T38" s="20"/>
      <c r="U38" s="20"/>
      <c r="V38" s="20"/>
      <c r="W38" s="20"/>
      <c r="X38" s="20"/>
    </row>
    <row r="39" spans="1:24" x14ac:dyDescent="0.25">
      <c r="K39" s="37"/>
      <c r="L39" s="65">
        <v>5.125</v>
      </c>
      <c r="M39" s="48"/>
      <c r="N39" s="37"/>
      <c r="O39" s="37"/>
      <c r="P39" s="41"/>
      <c r="Q39" s="37"/>
      <c r="R39" s="20"/>
      <c r="S39" s="20"/>
      <c r="T39" s="20"/>
      <c r="U39" s="20"/>
      <c r="V39" s="20"/>
      <c r="W39" s="20"/>
      <c r="X39" s="20"/>
    </row>
    <row r="40" spans="1:24" ht="21" x14ac:dyDescent="0.4">
      <c r="A40" s="111" t="s">
        <v>363</v>
      </c>
      <c r="B40" s="111"/>
      <c r="C40" s="22">
        <v>42325</v>
      </c>
      <c r="E40" s="34" t="s">
        <v>364</v>
      </c>
      <c r="F40" s="18">
        <v>1.1000000000000001</v>
      </c>
      <c r="G40" s="23" t="s">
        <v>365</v>
      </c>
      <c r="H40" s="35" t="s">
        <v>511</v>
      </c>
      <c r="I40" s="14" t="s">
        <v>300</v>
      </c>
      <c r="K40" s="37"/>
      <c r="L40" s="66">
        <v>5.25</v>
      </c>
      <c r="M40" s="43"/>
      <c r="N40" s="37"/>
      <c r="O40" s="37"/>
      <c r="P40" s="41"/>
      <c r="Q40" s="37"/>
      <c r="R40" s="20"/>
      <c r="S40" s="20"/>
      <c r="T40" s="20"/>
      <c r="U40" s="20"/>
      <c r="V40" s="20"/>
      <c r="W40" s="20"/>
      <c r="X40" s="20"/>
    </row>
    <row r="41" spans="1:24" x14ac:dyDescent="0.25">
      <c r="E41" s="111"/>
      <c r="F41" s="111"/>
      <c r="G41" s="111"/>
      <c r="K41" s="37"/>
      <c r="L41" s="66">
        <v>5.3333333333333304</v>
      </c>
      <c r="M41" s="43"/>
      <c r="N41" s="37"/>
      <c r="O41" s="37"/>
      <c r="P41" s="41"/>
      <c r="Q41" s="37"/>
      <c r="R41" s="20"/>
      <c r="S41" s="20"/>
      <c r="T41" s="20"/>
      <c r="U41" s="20"/>
      <c r="V41" s="20"/>
      <c r="W41" s="20"/>
      <c r="X41" s="20"/>
    </row>
    <row r="42" spans="1:24" x14ac:dyDescent="0.25">
      <c r="E42" s="112" t="s">
        <v>366</v>
      </c>
      <c r="F42" s="112"/>
      <c r="G42" s="121"/>
      <c r="H42" s="36">
        <f>SUM(100*(I5-F40)/(I5-1)/100)</f>
        <v>0.48717948717948689</v>
      </c>
      <c r="K42" s="37"/>
      <c r="L42" s="66">
        <v>5.5</v>
      </c>
      <c r="M42" s="43"/>
      <c r="N42" s="37"/>
      <c r="O42" s="37"/>
      <c r="P42" s="41"/>
      <c r="Q42" s="37"/>
      <c r="R42" s="20"/>
      <c r="S42" s="20"/>
      <c r="T42" s="20"/>
      <c r="U42" s="20"/>
      <c r="V42" s="20"/>
      <c r="W42" s="20"/>
      <c r="X42" s="20"/>
    </row>
    <row r="43" spans="1:24" x14ac:dyDescent="0.25">
      <c r="A43" s="111" t="s">
        <v>459</v>
      </c>
      <c r="B43" s="111"/>
      <c r="C43" s="122" t="s">
        <v>457</v>
      </c>
      <c r="D43" s="122"/>
      <c r="E43" s="122"/>
      <c r="K43" s="37"/>
      <c r="L43" s="66">
        <v>5.6666666666666599</v>
      </c>
      <c r="M43" s="43"/>
      <c r="N43" s="37"/>
      <c r="O43" s="37"/>
      <c r="P43" s="41"/>
      <c r="Q43" s="37"/>
      <c r="R43" s="20"/>
      <c r="S43" s="20"/>
      <c r="T43" s="20"/>
      <c r="U43" s="20"/>
      <c r="V43" s="20"/>
      <c r="W43" s="20"/>
      <c r="X43" s="20"/>
    </row>
    <row r="44" spans="1:24" x14ac:dyDescent="0.25">
      <c r="A44" s="14" t="s">
        <v>367</v>
      </c>
      <c r="K44" s="37"/>
      <c r="L44" s="66">
        <v>5.75</v>
      </c>
      <c r="M44" s="43"/>
      <c r="N44" s="37"/>
      <c r="O44" s="37"/>
      <c r="P44" s="41"/>
      <c r="Q44" s="37"/>
      <c r="R44" s="20"/>
      <c r="S44" s="20"/>
      <c r="T44" s="20"/>
      <c r="U44" s="20"/>
      <c r="V44" s="20"/>
      <c r="W44" s="20"/>
      <c r="X44" s="20"/>
    </row>
    <row r="45" spans="1:24" ht="13.8" customHeight="1" x14ac:dyDescent="0.25">
      <c r="A45" s="130" t="s">
        <v>512</v>
      </c>
      <c r="B45" s="130"/>
      <c r="C45" s="130"/>
      <c r="D45" s="130"/>
      <c r="E45" s="130"/>
      <c r="F45" s="130"/>
      <c r="G45" s="130"/>
      <c r="H45" s="130"/>
      <c r="I45" s="130"/>
      <c r="K45" s="37"/>
      <c r="L45" s="66">
        <v>6</v>
      </c>
      <c r="M45" s="43"/>
      <c r="N45" s="37"/>
      <c r="O45" s="37"/>
      <c r="P45" s="41"/>
      <c r="Q45" s="37"/>
      <c r="R45" s="20"/>
      <c r="S45" s="20"/>
      <c r="T45" s="20"/>
      <c r="U45" s="20"/>
      <c r="V45" s="20"/>
      <c r="W45" s="20"/>
      <c r="X45" s="20"/>
    </row>
    <row r="46" spans="1:24" x14ac:dyDescent="0.25">
      <c r="A46" s="130"/>
      <c r="B46" s="130"/>
      <c r="C46" s="130"/>
      <c r="D46" s="130"/>
      <c r="E46" s="130"/>
      <c r="F46" s="130"/>
      <c r="G46" s="130"/>
      <c r="H46" s="130"/>
      <c r="I46" s="130"/>
      <c r="K46" s="37"/>
      <c r="L46" s="66">
        <v>6.125</v>
      </c>
      <c r="M46" s="43"/>
      <c r="N46" s="37"/>
      <c r="O46" s="37"/>
      <c r="P46" s="41"/>
      <c r="Q46" s="37"/>
      <c r="R46" s="20"/>
      <c r="S46" s="20"/>
      <c r="T46" s="20"/>
      <c r="U46" s="20"/>
      <c r="V46" s="20"/>
      <c r="W46" s="20"/>
      <c r="X46" s="20"/>
    </row>
    <row r="47" spans="1:24" x14ac:dyDescent="0.25">
      <c r="A47" s="130"/>
      <c r="B47" s="130"/>
      <c r="C47" s="130"/>
      <c r="D47" s="130"/>
      <c r="E47" s="130"/>
      <c r="F47" s="130"/>
      <c r="G47" s="130"/>
      <c r="H47" s="130"/>
      <c r="I47" s="130"/>
      <c r="K47" s="37"/>
      <c r="L47" s="66">
        <v>6.25</v>
      </c>
      <c r="M47" s="43"/>
      <c r="N47" s="37"/>
      <c r="O47" s="37"/>
      <c r="P47" s="41"/>
      <c r="Q47" s="37"/>
      <c r="R47" s="20"/>
      <c r="S47" s="20"/>
      <c r="T47" s="20"/>
      <c r="U47" s="20"/>
      <c r="V47" s="20"/>
      <c r="W47" s="20"/>
      <c r="X47" s="20"/>
    </row>
    <row r="48" spans="1:24" x14ac:dyDescent="0.25">
      <c r="A48" s="131"/>
      <c r="B48" s="131"/>
      <c r="C48" s="131"/>
      <c r="D48" s="131"/>
      <c r="E48" s="131"/>
      <c r="F48" s="131"/>
      <c r="G48" s="131"/>
      <c r="H48" s="131"/>
      <c r="I48" s="131"/>
      <c r="K48" s="37"/>
      <c r="L48" s="66">
        <v>6.3333333333333304</v>
      </c>
      <c r="M48" s="43"/>
      <c r="N48" s="37"/>
      <c r="O48" s="37"/>
      <c r="P48" s="42"/>
      <c r="Q48" s="37"/>
      <c r="R48" s="20"/>
      <c r="S48" s="20"/>
      <c r="T48" s="20"/>
      <c r="U48" s="20"/>
      <c r="V48" s="20"/>
      <c r="W48" s="20"/>
      <c r="X48" s="20"/>
    </row>
    <row r="49" spans="11:24" x14ac:dyDescent="0.25">
      <c r="K49" s="37"/>
      <c r="L49" s="66">
        <v>6.5</v>
      </c>
      <c r="M49" s="43"/>
      <c r="N49" s="37"/>
      <c r="O49" s="37"/>
      <c r="P49" s="37"/>
      <c r="Q49" s="37"/>
      <c r="R49" s="20"/>
      <c r="S49" s="20"/>
      <c r="T49" s="20"/>
      <c r="U49" s="20"/>
      <c r="V49" s="20"/>
      <c r="W49" s="20"/>
      <c r="X49" s="20"/>
    </row>
    <row r="50" spans="11:24" x14ac:dyDescent="0.25">
      <c r="K50" s="37"/>
      <c r="L50" s="66">
        <v>6.6666666666666599</v>
      </c>
      <c r="M50" s="43"/>
      <c r="N50" s="37"/>
      <c r="O50" s="37"/>
      <c r="P50" s="37"/>
      <c r="Q50" s="37"/>
      <c r="R50" s="20"/>
      <c r="S50" s="20"/>
      <c r="T50" s="20"/>
      <c r="U50" s="20"/>
      <c r="V50" s="20"/>
      <c r="W50" s="20"/>
      <c r="X50" s="20"/>
    </row>
    <row r="51" spans="11:24" x14ac:dyDescent="0.25">
      <c r="K51" s="37"/>
      <c r="L51" s="66">
        <v>6.75</v>
      </c>
      <c r="M51" s="43"/>
      <c r="N51" s="37"/>
      <c r="O51" s="37"/>
      <c r="P51" s="37"/>
      <c r="Q51" s="37"/>
      <c r="R51" s="20"/>
      <c r="S51" s="20"/>
      <c r="T51" s="20"/>
      <c r="U51" s="20"/>
      <c r="V51" s="20"/>
      <c r="W51" s="20"/>
      <c r="X51" s="20"/>
    </row>
    <row r="52" spans="11:24" x14ac:dyDescent="0.25">
      <c r="K52" s="37"/>
      <c r="L52" s="66">
        <v>7</v>
      </c>
      <c r="M52" s="43"/>
      <c r="N52" s="37"/>
      <c r="O52" s="37"/>
      <c r="P52" s="37"/>
      <c r="Q52" s="37"/>
      <c r="R52" s="20"/>
      <c r="S52" s="20"/>
      <c r="T52" s="20"/>
      <c r="U52" s="20"/>
      <c r="V52" s="20"/>
      <c r="W52" s="20"/>
      <c r="X52" s="20"/>
    </row>
    <row r="53" spans="11:24" x14ac:dyDescent="0.25">
      <c r="K53" s="37"/>
      <c r="L53" s="66">
        <v>7.125</v>
      </c>
      <c r="M53" s="43"/>
      <c r="N53" s="37"/>
      <c r="O53" s="37"/>
      <c r="P53" s="37"/>
      <c r="Q53" s="37"/>
      <c r="R53" s="20"/>
      <c r="S53" s="20"/>
      <c r="T53" s="20"/>
      <c r="U53" s="20"/>
      <c r="V53" s="20"/>
      <c r="W53" s="20"/>
      <c r="X53" s="20"/>
    </row>
    <row r="54" spans="11:24" x14ac:dyDescent="0.25">
      <c r="K54" s="37"/>
      <c r="L54" s="66">
        <v>7.25</v>
      </c>
      <c r="M54" s="43"/>
      <c r="N54" s="37"/>
      <c r="O54" s="37"/>
      <c r="P54" s="37"/>
      <c r="Q54" s="37"/>
      <c r="R54" s="20"/>
      <c r="S54" s="20"/>
      <c r="T54" s="20"/>
      <c r="U54" s="20"/>
      <c r="V54" s="20"/>
      <c r="W54" s="20"/>
      <c r="X54" s="20"/>
    </row>
    <row r="55" spans="11:24" x14ac:dyDescent="0.25">
      <c r="K55" s="37"/>
      <c r="L55" s="66">
        <v>7.3333333333333304</v>
      </c>
      <c r="M55" s="43"/>
      <c r="N55" s="37"/>
      <c r="O55" s="37"/>
      <c r="P55" s="37"/>
      <c r="Q55" s="37"/>
      <c r="R55" s="20"/>
      <c r="S55" s="20"/>
      <c r="T55" s="20"/>
      <c r="U55" s="20"/>
      <c r="V55" s="20"/>
      <c r="W55" s="20"/>
      <c r="X55" s="20"/>
    </row>
    <row r="56" spans="11:24" x14ac:dyDescent="0.25">
      <c r="K56" s="37"/>
      <c r="L56" s="66">
        <v>7.5</v>
      </c>
      <c r="M56" s="43"/>
      <c r="N56" s="37"/>
      <c r="O56" s="37"/>
      <c r="P56" s="37"/>
      <c r="Q56" s="37"/>
      <c r="R56" s="20"/>
      <c r="S56" s="20"/>
      <c r="T56" s="20"/>
      <c r="U56" s="20"/>
      <c r="V56" s="20"/>
      <c r="W56" s="20"/>
      <c r="X56" s="20"/>
    </row>
    <row r="57" spans="11:24" x14ac:dyDescent="0.25">
      <c r="K57" s="37"/>
      <c r="L57" s="66">
        <v>7.6666666666666599</v>
      </c>
      <c r="M57" s="43"/>
      <c r="N57" s="37"/>
      <c r="O57" s="37"/>
      <c r="P57" s="37"/>
      <c r="Q57" s="37"/>
      <c r="R57" s="20"/>
      <c r="S57" s="20"/>
      <c r="T57" s="20"/>
      <c r="U57" s="20"/>
      <c r="V57" s="20"/>
      <c r="W57" s="20"/>
      <c r="X57" s="20"/>
    </row>
    <row r="58" spans="11:24" x14ac:dyDescent="0.25">
      <c r="K58" s="37"/>
      <c r="L58" s="66">
        <v>7.75</v>
      </c>
      <c r="M58" s="43"/>
      <c r="N58" s="37"/>
      <c r="O58" s="37"/>
      <c r="P58" s="37"/>
      <c r="Q58" s="37"/>
      <c r="R58" s="20"/>
      <c r="S58" s="20"/>
      <c r="T58" s="20"/>
      <c r="U58" s="20"/>
      <c r="V58" s="20"/>
      <c r="W58" s="20"/>
      <c r="X58" s="20"/>
    </row>
    <row r="59" spans="11:24" x14ac:dyDescent="0.25">
      <c r="K59" s="37"/>
      <c r="L59" s="66">
        <v>8</v>
      </c>
      <c r="M59" s="43"/>
      <c r="N59" s="37"/>
      <c r="O59" s="37"/>
      <c r="P59" s="37"/>
      <c r="Q59" s="37"/>
      <c r="R59" s="20"/>
      <c r="S59" s="20"/>
      <c r="T59" s="20"/>
      <c r="U59" s="20"/>
      <c r="V59" s="20"/>
      <c r="W59" s="20"/>
      <c r="X59" s="20"/>
    </row>
    <row r="60" spans="11:24" x14ac:dyDescent="0.25">
      <c r="K60" s="37"/>
      <c r="L60" s="66">
        <v>8.125</v>
      </c>
      <c r="M60" s="43"/>
      <c r="N60" s="37"/>
      <c r="O60" s="37"/>
      <c r="P60" s="37"/>
      <c r="Q60" s="37"/>
      <c r="R60" s="20"/>
      <c r="S60" s="20"/>
      <c r="T60" s="20"/>
      <c r="U60" s="20"/>
      <c r="V60" s="20"/>
      <c r="W60" s="20"/>
      <c r="X60" s="20"/>
    </row>
    <row r="61" spans="11:24" x14ac:dyDescent="0.25">
      <c r="K61" s="37"/>
      <c r="L61" s="66">
        <v>8.25</v>
      </c>
      <c r="M61" s="43"/>
      <c r="N61" s="37"/>
      <c r="O61" s="37"/>
      <c r="P61" s="37"/>
      <c r="Q61" s="37"/>
      <c r="R61" s="20"/>
      <c r="S61" s="20"/>
      <c r="T61" s="20"/>
      <c r="U61" s="20"/>
      <c r="V61" s="20"/>
      <c r="W61" s="20"/>
      <c r="X61" s="20"/>
    </row>
    <row r="62" spans="11:24" x14ac:dyDescent="0.25">
      <c r="K62" s="37"/>
      <c r="L62" s="66">
        <v>8.3333333333333304</v>
      </c>
      <c r="M62" s="43"/>
      <c r="N62" s="37"/>
      <c r="O62" s="37"/>
      <c r="P62" s="37"/>
      <c r="Q62" s="37"/>
      <c r="R62" s="20"/>
      <c r="S62" s="20"/>
      <c r="T62" s="20"/>
      <c r="U62" s="20"/>
      <c r="V62" s="20"/>
      <c r="W62" s="20"/>
      <c r="X62" s="20"/>
    </row>
    <row r="63" spans="11:24" x14ac:dyDescent="0.25">
      <c r="K63" s="37"/>
      <c r="L63" s="66">
        <v>8.5</v>
      </c>
      <c r="M63" s="43"/>
      <c r="N63" s="37"/>
      <c r="O63" s="37"/>
      <c r="P63" s="37"/>
      <c r="Q63" s="37"/>
      <c r="R63" s="20"/>
      <c r="S63" s="20"/>
      <c r="T63" s="20"/>
      <c r="U63" s="20"/>
      <c r="V63" s="20"/>
      <c r="W63" s="20"/>
      <c r="X63" s="20"/>
    </row>
    <row r="64" spans="11:24" x14ac:dyDescent="0.25">
      <c r="K64" s="37"/>
      <c r="L64" s="66">
        <v>8.6666666666666607</v>
      </c>
      <c r="M64" s="43"/>
      <c r="N64" s="37"/>
      <c r="O64" s="37"/>
      <c r="P64" s="37"/>
      <c r="Q64" s="37"/>
      <c r="R64" s="20"/>
      <c r="S64" s="20"/>
      <c r="T64" s="20"/>
      <c r="U64" s="20"/>
      <c r="V64" s="20"/>
      <c r="W64" s="20"/>
      <c r="X64" s="20"/>
    </row>
    <row r="65" spans="11:24" x14ac:dyDescent="0.25">
      <c r="K65" s="37"/>
      <c r="L65" s="66">
        <v>8.75</v>
      </c>
      <c r="M65" s="43"/>
      <c r="N65" s="37"/>
      <c r="O65" s="37"/>
      <c r="P65" s="37"/>
      <c r="Q65" s="37"/>
      <c r="R65" s="20"/>
      <c r="S65" s="20"/>
      <c r="T65" s="20"/>
      <c r="U65" s="20"/>
      <c r="V65" s="20"/>
      <c r="W65" s="20"/>
      <c r="X65" s="20"/>
    </row>
    <row r="66" spans="11:24" x14ac:dyDescent="0.25">
      <c r="K66" s="37"/>
      <c r="L66" s="66">
        <v>9</v>
      </c>
      <c r="M66" s="43"/>
      <c r="N66" s="37"/>
      <c r="O66" s="37"/>
      <c r="P66" s="37"/>
      <c r="Q66" s="37"/>
      <c r="R66" s="20"/>
      <c r="S66" s="20"/>
      <c r="T66" s="20"/>
      <c r="U66" s="20"/>
      <c r="V66" s="20"/>
      <c r="W66" s="20"/>
      <c r="X66" s="20"/>
    </row>
    <row r="67" spans="11:24" x14ac:dyDescent="0.25">
      <c r="K67" s="37"/>
      <c r="L67" s="66">
        <v>9.125</v>
      </c>
      <c r="M67" s="43"/>
      <c r="N67" s="37"/>
      <c r="O67" s="37"/>
      <c r="P67" s="37"/>
      <c r="Q67" s="37"/>
      <c r="R67" s="20"/>
      <c r="S67" s="20"/>
      <c r="T67" s="20"/>
      <c r="U67" s="20"/>
      <c r="V67" s="20"/>
      <c r="W67" s="20"/>
      <c r="X67" s="20"/>
    </row>
    <row r="68" spans="11:24" x14ac:dyDescent="0.25">
      <c r="K68" s="37"/>
      <c r="L68" s="66">
        <v>9.25</v>
      </c>
      <c r="M68" s="43"/>
      <c r="N68" s="37"/>
      <c r="O68" s="37"/>
      <c r="P68" s="37"/>
      <c r="Q68" s="37"/>
      <c r="R68" s="20"/>
      <c r="S68" s="20"/>
      <c r="T68" s="20"/>
      <c r="U68" s="20"/>
      <c r="V68" s="20"/>
      <c r="W68" s="20"/>
      <c r="X68" s="20"/>
    </row>
    <row r="69" spans="11:24" x14ac:dyDescent="0.25">
      <c r="K69" s="37"/>
      <c r="L69" s="66">
        <v>9.3333333333333304</v>
      </c>
      <c r="M69" s="43"/>
      <c r="N69" s="37"/>
      <c r="O69" s="37"/>
      <c r="P69" s="37"/>
      <c r="Q69" s="37"/>
      <c r="R69" s="20"/>
      <c r="S69" s="20"/>
      <c r="T69" s="20"/>
      <c r="U69" s="20"/>
      <c r="V69" s="20"/>
      <c r="W69" s="20"/>
      <c r="X69" s="20"/>
    </row>
    <row r="70" spans="11:24" x14ac:dyDescent="0.25">
      <c r="K70" s="37"/>
      <c r="L70" s="66">
        <v>9.5</v>
      </c>
      <c r="M70" s="43"/>
      <c r="N70" s="37"/>
      <c r="O70" s="37"/>
      <c r="P70" s="37"/>
      <c r="Q70" s="37"/>
      <c r="R70" s="20"/>
      <c r="S70" s="20"/>
      <c r="T70" s="20"/>
      <c r="U70" s="20"/>
      <c r="V70" s="20"/>
      <c r="W70" s="20"/>
      <c r="X70" s="20"/>
    </row>
    <row r="71" spans="11:24" x14ac:dyDescent="0.25">
      <c r="K71" s="37"/>
      <c r="L71" s="66">
        <v>9.6666666666666607</v>
      </c>
      <c r="M71" s="43"/>
      <c r="N71" s="37"/>
      <c r="O71" s="37"/>
      <c r="P71" s="37"/>
      <c r="Q71" s="37"/>
      <c r="R71" s="20"/>
      <c r="S71" s="20"/>
      <c r="T71" s="20"/>
      <c r="U71" s="20"/>
      <c r="V71" s="20"/>
      <c r="W71" s="20"/>
      <c r="X71" s="20"/>
    </row>
    <row r="72" spans="11:24" x14ac:dyDescent="0.25">
      <c r="K72" s="37"/>
      <c r="L72" s="66">
        <v>9.75</v>
      </c>
      <c r="M72" s="43"/>
      <c r="N72" s="37"/>
      <c r="O72" s="37"/>
      <c r="P72" s="37"/>
      <c r="Q72" s="37"/>
      <c r="R72" s="20"/>
      <c r="S72" s="20"/>
      <c r="T72" s="20"/>
      <c r="U72" s="20"/>
      <c r="V72" s="20"/>
      <c r="W72" s="20"/>
      <c r="X72" s="20"/>
    </row>
    <row r="73" spans="11:24" x14ac:dyDescent="0.25">
      <c r="K73" s="37"/>
      <c r="L73" s="66">
        <v>10</v>
      </c>
      <c r="M73" s="43"/>
      <c r="N73" s="37"/>
      <c r="O73" s="37"/>
      <c r="P73" s="37"/>
      <c r="Q73" s="37"/>
      <c r="R73" s="20"/>
      <c r="S73" s="20"/>
      <c r="T73" s="20"/>
      <c r="U73" s="20"/>
      <c r="V73" s="20"/>
      <c r="W73" s="20"/>
      <c r="X73" s="20"/>
    </row>
    <row r="74" spans="11:24" x14ac:dyDescent="0.25">
      <c r="K74" s="37"/>
      <c r="L74" s="66">
        <v>10.125</v>
      </c>
      <c r="M74" s="43"/>
      <c r="N74" s="37"/>
      <c r="O74" s="37"/>
      <c r="P74" s="37"/>
      <c r="Q74" s="37"/>
      <c r="R74" s="20"/>
      <c r="S74" s="20"/>
      <c r="T74" s="20"/>
      <c r="U74" s="20"/>
      <c r="V74" s="20"/>
      <c r="W74" s="20"/>
      <c r="X74" s="20"/>
    </row>
    <row r="75" spans="11:24" x14ac:dyDescent="0.25">
      <c r="K75" s="37"/>
      <c r="L75" s="66">
        <v>10.25</v>
      </c>
      <c r="M75" s="43"/>
      <c r="N75" s="37"/>
      <c r="O75" s="37"/>
      <c r="P75" s="37"/>
      <c r="Q75" s="37"/>
      <c r="R75" s="20"/>
      <c r="S75" s="20"/>
      <c r="T75" s="20"/>
      <c r="U75" s="20"/>
      <c r="V75" s="20"/>
      <c r="W75" s="20"/>
      <c r="X75" s="20"/>
    </row>
    <row r="76" spans="11:24" x14ac:dyDescent="0.25">
      <c r="K76" s="37"/>
      <c r="L76" s="66">
        <v>10.3333333333333</v>
      </c>
      <c r="M76" s="43"/>
      <c r="N76" s="37"/>
      <c r="O76" s="37"/>
      <c r="P76" s="37"/>
      <c r="Q76" s="37"/>
      <c r="R76" s="20"/>
      <c r="S76" s="20"/>
      <c r="T76" s="20"/>
      <c r="U76" s="20"/>
      <c r="V76" s="20"/>
      <c r="W76" s="20"/>
      <c r="X76" s="20"/>
    </row>
    <row r="77" spans="11:24" x14ac:dyDescent="0.25">
      <c r="K77" s="37"/>
      <c r="L77" s="66">
        <v>10.5</v>
      </c>
      <c r="M77" s="43"/>
      <c r="N77" s="37"/>
      <c r="O77" s="37"/>
      <c r="P77" s="37"/>
      <c r="Q77" s="37"/>
      <c r="R77" s="20"/>
      <c r="S77" s="20"/>
      <c r="T77" s="20"/>
      <c r="U77" s="20"/>
      <c r="V77" s="20"/>
      <c r="W77" s="20"/>
      <c r="X77" s="20"/>
    </row>
    <row r="78" spans="11:24" x14ac:dyDescent="0.25">
      <c r="K78" s="37"/>
      <c r="L78" s="66">
        <v>10.6666666666666</v>
      </c>
      <c r="M78" s="43"/>
      <c r="N78" s="37"/>
      <c r="O78" s="37"/>
      <c r="P78" s="37"/>
      <c r="Q78" s="37"/>
      <c r="R78" s="20"/>
      <c r="S78" s="20"/>
      <c r="T78" s="20"/>
      <c r="U78" s="20"/>
      <c r="V78" s="20"/>
      <c r="W78" s="20"/>
      <c r="X78" s="20"/>
    </row>
    <row r="79" spans="11:24" x14ac:dyDescent="0.25">
      <c r="K79" s="37"/>
      <c r="L79" s="66">
        <v>10.75</v>
      </c>
      <c r="M79" s="43"/>
      <c r="N79" s="37"/>
      <c r="O79" s="37"/>
      <c r="P79" s="37"/>
      <c r="Q79" s="37"/>
      <c r="R79" s="20"/>
      <c r="S79" s="20"/>
      <c r="T79" s="20"/>
      <c r="U79" s="20"/>
      <c r="V79" s="20"/>
      <c r="W79" s="20"/>
      <c r="X79" s="20"/>
    </row>
    <row r="80" spans="11:24" x14ac:dyDescent="0.25">
      <c r="K80" s="37"/>
      <c r="L80" s="66">
        <v>11</v>
      </c>
      <c r="M80" s="43"/>
      <c r="N80" s="37"/>
      <c r="O80" s="37"/>
      <c r="P80" s="37"/>
      <c r="Q80" s="37"/>
      <c r="R80" s="20"/>
      <c r="S80" s="20"/>
      <c r="T80" s="20"/>
      <c r="U80" s="20"/>
      <c r="V80" s="20"/>
      <c r="W80" s="20"/>
      <c r="X80" s="20"/>
    </row>
    <row r="81" spans="11:24" x14ac:dyDescent="0.25">
      <c r="K81" s="37"/>
      <c r="L81" s="66">
        <v>12</v>
      </c>
      <c r="M81" s="43"/>
      <c r="N81" s="37"/>
      <c r="O81" s="37"/>
      <c r="P81" s="37"/>
      <c r="Q81" s="37"/>
      <c r="R81" s="20"/>
      <c r="S81" s="20"/>
      <c r="T81" s="20"/>
      <c r="U81" s="20"/>
      <c r="V81" s="20"/>
      <c r="W81" s="20"/>
      <c r="X81" s="20"/>
    </row>
    <row r="82" spans="11:24" x14ac:dyDescent="0.25">
      <c r="K82" s="37"/>
      <c r="L82" s="66">
        <v>13</v>
      </c>
      <c r="M82" s="43"/>
      <c r="N82" s="37"/>
      <c r="O82" s="37"/>
      <c r="P82" s="37"/>
      <c r="Q82" s="37"/>
      <c r="R82" s="20"/>
      <c r="S82" s="20"/>
      <c r="T82" s="20"/>
      <c r="U82" s="20"/>
      <c r="V82" s="20"/>
      <c r="W82" s="20"/>
      <c r="X82" s="20"/>
    </row>
    <row r="83" spans="11:24" x14ac:dyDescent="0.25">
      <c r="K83" s="37"/>
      <c r="L83" s="66">
        <v>14</v>
      </c>
      <c r="M83" s="43"/>
      <c r="N83" s="37"/>
      <c r="O83" s="37"/>
      <c r="P83" s="37"/>
      <c r="Q83" s="37"/>
      <c r="R83" s="20"/>
      <c r="S83" s="20"/>
      <c r="T83" s="20"/>
      <c r="U83" s="20"/>
      <c r="V83" s="20"/>
      <c r="W83" s="20"/>
      <c r="X83" s="20"/>
    </row>
    <row r="84" spans="11:24" x14ac:dyDescent="0.25">
      <c r="K84" s="37"/>
      <c r="L84" s="66">
        <v>15</v>
      </c>
      <c r="M84" s="43"/>
      <c r="N84" s="37"/>
      <c r="O84" s="37"/>
      <c r="P84" s="37"/>
      <c r="Q84" s="37"/>
      <c r="R84" s="20"/>
      <c r="S84" s="20"/>
      <c r="T84" s="20"/>
      <c r="U84" s="20"/>
      <c r="V84" s="20"/>
      <c r="W84" s="20"/>
      <c r="X84" s="20"/>
    </row>
    <row r="85" spans="11:24" x14ac:dyDescent="0.25">
      <c r="K85" s="37"/>
      <c r="L85" s="66">
        <v>16</v>
      </c>
      <c r="M85" s="43"/>
      <c r="N85" s="37"/>
      <c r="O85" s="37"/>
      <c r="P85" s="37"/>
      <c r="Q85" s="37"/>
      <c r="R85" s="20"/>
      <c r="S85" s="20"/>
      <c r="T85" s="20"/>
      <c r="U85" s="20"/>
      <c r="V85" s="20"/>
      <c r="W85" s="20"/>
      <c r="X85" s="20"/>
    </row>
    <row r="86" spans="11:24" x14ac:dyDescent="0.25">
      <c r="K86" s="37"/>
      <c r="L86" s="66">
        <v>17</v>
      </c>
      <c r="M86" s="43"/>
      <c r="N86" s="37"/>
      <c r="O86" s="37"/>
      <c r="P86" s="37"/>
      <c r="Q86" s="37"/>
      <c r="R86" s="20"/>
      <c r="S86" s="20"/>
      <c r="T86" s="20"/>
      <c r="U86" s="20"/>
      <c r="V86" s="20"/>
      <c r="W86" s="20"/>
      <c r="X86" s="20"/>
    </row>
    <row r="87" spans="11:24" x14ac:dyDescent="0.25">
      <c r="K87" s="37"/>
      <c r="L87" s="66">
        <v>18</v>
      </c>
      <c r="M87" s="43"/>
      <c r="N87" s="37"/>
      <c r="O87" s="37"/>
      <c r="P87" s="37"/>
      <c r="Q87" s="37"/>
      <c r="R87" s="20"/>
      <c r="S87" s="20"/>
      <c r="T87" s="20"/>
      <c r="U87" s="20"/>
      <c r="V87" s="20"/>
      <c r="W87" s="20"/>
      <c r="X87" s="20"/>
    </row>
    <row r="88" spans="11:24" x14ac:dyDescent="0.25">
      <c r="K88" s="37"/>
      <c r="L88" s="66">
        <v>19</v>
      </c>
      <c r="M88" s="43"/>
      <c r="N88" s="37"/>
      <c r="O88" s="37"/>
      <c r="P88" s="37"/>
      <c r="Q88" s="37"/>
      <c r="R88" s="20"/>
      <c r="S88" s="20"/>
      <c r="T88" s="20"/>
      <c r="U88" s="20"/>
      <c r="V88" s="20"/>
      <c r="W88" s="20"/>
      <c r="X88" s="20"/>
    </row>
    <row r="89" spans="11:24" x14ac:dyDescent="0.25">
      <c r="K89" s="37"/>
      <c r="L89" s="66">
        <v>20</v>
      </c>
      <c r="M89" s="43"/>
      <c r="N89" s="37"/>
      <c r="O89" s="37"/>
      <c r="P89" s="37"/>
      <c r="Q89" s="37"/>
      <c r="R89" s="20"/>
      <c r="S89" s="20"/>
      <c r="T89" s="20"/>
      <c r="U89" s="20"/>
      <c r="V89" s="20"/>
      <c r="W89" s="20"/>
      <c r="X89" s="20"/>
    </row>
    <row r="90" spans="11:24" x14ac:dyDescent="0.25">
      <c r="K90" s="37"/>
      <c r="L90" s="66">
        <v>25</v>
      </c>
      <c r="M90" s="43"/>
      <c r="N90" s="37"/>
      <c r="O90" s="37"/>
      <c r="P90" s="37"/>
      <c r="Q90" s="37"/>
      <c r="R90" s="20"/>
      <c r="S90" s="20"/>
      <c r="T90" s="20"/>
      <c r="U90" s="20"/>
      <c r="V90" s="20"/>
      <c r="W90" s="20"/>
      <c r="X90" s="20"/>
    </row>
    <row r="91" spans="11:24" x14ac:dyDescent="0.25">
      <c r="K91" s="20"/>
      <c r="L91" s="66">
        <v>28</v>
      </c>
      <c r="M91" s="44"/>
      <c r="N91" s="20"/>
      <c r="O91" s="20"/>
      <c r="P91" s="20"/>
      <c r="Q91" s="20"/>
      <c r="R91" s="20"/>
      <c r="S91" s="20"/>
      <c r="T91" s="20"/>
      <c r="U91" s="20"/>
      <c r="V91" s="20"/>
      <c r="W91" s="20"/>
      <c r="X91" s="20"/>
    </row>
    <row r="92" spans="11:24" x14ac:dyDescent="0.25">
      <c r="K92" s="20"/>
      <c r="L92" s="66">
        <v>30</v>
      </c>
      <c r="M92" s="44"/>
      <c r="N92" s="20"/>
      <c r="O92" s="20"/>
      <c r="P92" s="20"/>
      <c r="Q92" s="20"/>
      <c r="R92" s="20"/>
      <c r="S92" s="20"/>
      <c r="T92" s="20"/>
      <c r="U92" s="20"/>
      <c r="V92" s="20"/>
      <c r="W92" s="20"/>
      <c r="X92" s="20"/>
    </row>
    <row r="93" spans="11:24" x14ac:dyDescent="0.25">
      <c r="K93" s="20"/>
      <c r="L93" s="66"/>
      <c r="M93" s="44"/>
      <c r="N93" s="20"/>
      <c r="O93" s="20"/>
      <c r="P93" s="20"/>
      <c r="Q93" s="20"/>
      <c r="R93" s="20"/>
      <c r="S93" s="20"/>
      <c r="T93" s="20"/>
      <c r="U93" s="20"/>
      <c r="V93" s="20"/>
      <c r="W93" s="20"/>
      <c r="X93" s="20"/>
    </row>
    <row r="94" spans="11:24" x14ac:dyDescent="0.25">
      <c r="K94" s="20"/>
      <c r="L94" s="67"/>
      <c r="M94" s="44"/>
      <c r="N94" s="20"/>
      <c r="O94" s="20"/>
      <c r="P94" s="20"/>
      <c r="Q94" s="20"/>
      <c r="R94" s="20"/>
      <c r="S94" s="20"/>
      <c r="T94" s="20"/>
      <c r="U94" s="20"/>
      <c r="V94" s="20"/>
      <c r="W94" s="20"/>
      <c r="X94" s="20"/>
    </row>
    <row r="95" spans="11:24" x14ac:dyDescent="0.25">
      <c r="K95" s="20"/>
      <c r="L95" s="68"/>
      <c r="M95" s="44"/>
      <c r="N95" s="20"/>
      <c r="O95" s="20"/>
      <c r="P95" s="20"/>
      <c r="Q95" s="20"/>
      <c r="R95" s="20"/>
      <c r="S95" s="20"/>
      <c r="T95" s="20"/>
      <c r="U95" s="20"/>
      <c r="V95" s="20"/>
      <c r="W95" s="20"/>
      <c r="X95" s="20"/>
    </row>
    <row r="96" spans="11:24" x14ac:dyDescent="0.25">
      <c r="K96" s="20"/>
      <c r="L96" s="68"/>
      <c r="M96" s="44"/>
      <c r="N96" s="20"/>
      <c r="O96" s="20"/>
      <c r="P96" s="20"/>
      <c r="Q96" s="20"/>
      <c r="R96" s="20"/>
      <c r="S96" s="20"/>
      <c r="T96" s="20"/>
      <c r="U96" s="20"/>
      <c r="V96" s="20"/>
      <c r="W96" s="20"/>
      <c r="X96" s="20"/>
    </row>
    <row r="97" spans="11:24" x14ac:dyDescent="0.25">
      <c r="K97" s="20"/>
      <c r="L97" s="43"/>
      <c r="M97" s="44"/>
      <c r="N97" s="20"/>
      <c r="O97" s="20"/>
      <c r="P97" s="20"/>
      <c r="Q97" s="20"/>
      <c r="R97" s="20"/>
      <c r="S97" s="20"/>
      <c r="T97" s="20"/>
      <c r="U97" s="20"/>
      <c r="V97" s="20"/>
      <c r="W97" s="20"/>
      <c r="X97" s="20"/>
    </row>
    <row r="98" spans="11:24" x14ac:dyDescent="0.25">
      <c r="K98" s="20"/>
      <c r="L98" s="44"/>
      <c r="M98" s="44"/>
      <c r="N98" s="20"/>
      <c r="O98" s="20"/>
      <c r="P98" s="20"/>
      <c r="Q98" s="20"/>
      <c r="R98" s="20"/>
      <c r="S98" s="20"/>
      <c r="T98" s="20"/>
      <c r="U98" s="20"/>
      <c r="V98" s="20"/>
      <c r="W98" s="20"/>
      <c r="X98" s="20"/>
    </row>
    <row r="99" spans="11:24" x14ac:dyDescent="0.25">
      <c r="K99" s="20"/>
      <c r="L99" s="44"/>
      <c r="M99" s="44"/>
      <c r="N99" s="20"/>
      <c r="O99" s="20"/>
      <c r="P99" s="20"/>
      <c r="Q99" s="20"/>
      <c r="R99" s="20"/>
      <c r="S99" s="20"/>
      <c r="T99" s="20"/>
      <c r="U99" s="20"/>
      <c r="V99" s="20"/>
      <c r="W99" s="20"/>
      <c r="X99" s="20"/>
    </row>
    <row r="100" spans="11:24" x14ac:dyDescent="0.25">
      <c r="K100" s="20"/>
      <c r="L100" s="44"/>
      <c r="M100" s="44"/>
      <c r="N100" s="20"/>
      <c r="O100" s="20"/>
      <c r="P100" s="20"/>
      <c r="Q100" s="20"/>
      <c r="R100" s="20"/>
      <c r="S100" s="20"/>
      <c r="T100" s="20"/>
      <c r="U100" s="20"/>
      <c r="V100" s="20"/>
      <c r="W100" s="20"/>
      <c r="X100" s="20"/>
    </row>
    <row r="101" spans="11:24" x14ac:dyDescent="0.25">
      <c r="K101" s="20"/>
      <c r="L101" s="44"/>
      <c r="M101" s="44"/>
      <c r="N101" s="20"/>
      <c r="O101" s="20"/>
      <c r="P101" s="20"/>
      <c r="Q101" s="20"/>
      <c r="R101" s="20"/>
      <c r="S101" s="20"/>
      <c r="T101" s="20"/>
      <c r="U101" s="20"/>
      <c r="V101" s="20"/>
      <c r="W101" s="20"/>
      <c r="X101" s="20"/>
    </row>
    <row r="102" spans="11:24" x14ac:dyDescent="0.25">
      <c r="K102" s="20"/>
      <c r="L102" s="44"/>
      <c r="M102" s="44"/>
      <c r="N102" s="20"/>
      <c r="O102" s="20"/>
      <c r="P102" s="20"/>
      <c r="Q102" s="20"/>
      <c r="R102" s="20"/>
      <c r="S102" s="20"/>
      <c r="T102" s="20"/>
      <c r="U102" s="20"/>
      <c r="V102" s="20"/>
      <c r="W102" s="20"/>
      <c r="X102" s="20"/>
    </row>
    <row r="103" spans="11:24" x14ac:dyDescent="0.25">
      <c r="K103" s="20"/>
      <c r="L103" s="44"/>
      <c r="M103" s="44"/>
      <c r="N103" s="20"/>
      <c r="O103" s="20"/>
      <c r="P103" s="20"/>
      <c r="Q103" s="20"/>
      <c r="R103" s="20"/>
      <c r="S103" s="20"/>
      <c r="T103" s="20"/>
      <c r="U103" s="20"/>
      <c r="V103" s="20"/>
      <c r="W103" s="20"/>
      <c r="X103" s="20"/>
    </row>
    <row r="104" spans="11:24" x14ac:dyDescent="0.25">
      <c r="K104" s="20"/>
      <c r="L104" s="44"/>
      <c r="M104" s="44"/>
      <c r="N104" s="20"/>
      <c r="O104" s="20"/>
      <c r="P104" s="20"/>
      <c r="Q104" s="20"/>
      <c r="R104" s="20"/>
      <c r="S104" s="20"/>
      <c r="T104" s="20"/>
      <c r="U104" s="20"/>
      <c r="V104" s="20"/>
      <c r="W104" s="20"/>
      <c r="X104" s="20"/>
    </row>
    <row r="105" spans="11:24" x14ac:dyDescent="0.25">
      <c r="K105" s="20"/>
      <c r="L105" s="44"/>
      <c r="M105" s="44"/>
      <c r="N105" s="20"/>
      <c r="O105" s="20"/>
      <c r="P105" s="20"/>
      <c r="Q105" s="20"/>
      <c r="R105" s="20"/>
      <c r="S105" s="20"/>
      <c r="T105" s="20"/>
      <c r="U105" s="20"/>
      <c r="V105" s="20"/>
      <c r="W105" s="20"/>
      <c r="X105" s="20"/>
    </row>
    <row r="106" spans="11:24" x14ac:dyDescent="0.25">
      <c r="K106" s="20"/>
      <c r="L106" s="44"/>
      <c r="M106" s="44"/>
      <c r="N106" s="20"/>
      <c r="O106" s="20"/>
      <c r="P106" s="20"/>
      <c r="Q106" s="20"/>
      <c r="R106" s="20"/>
      <c r="S106" s="20"/>
      <c r="T106" s="20"/>
      <c r="U106" s="20"/>
      <c r="V106" s="20"/>
      <c r="W106" s="20"/>
      <c r="X106" s="20"/>
    </row>
    <row r="107" spans="11:24" x14ac:dyDescent="0.25">
      <c r="K107" s="20"/>
      <c r="L107" s="44"/>
      <c r="M107" s="44"/>
      <c r="N107" s="20"/>
      <c r="O107" s="20"/>
      <c r="P107" s="20"/>
      <c r="Q107" s="20"/>
      <c r="R107" s="20"/>
      <c r="S107" s="20"/>
      <c r="T107" s="20"/>
      <c r="U107" s="20"/>
      <c r="V107" s="20"/>
      <c r="W107" s="20"/>
      <c r="X107" s="20"/>
    </row>
  </sheetData>
  <dataConsolidate/>
  <mergeCells count="59">
    <mergeCell ref="A40:B40"/>
    <mergeCell ref="E42:G42"/>
    <mergeCell ref="A43:B43"/>
    <mergeCell ref="C43:E43"/>
    <mergeCell ref="A45:I48"/>
    <mergeCell ref="E41:G41"/>
    <mergeCell ref="G29:I29"/>
    <mergeCell ref="G30:I30"/>
    <mergeCell ref="G31:I31"/>
    <mergeCell ref="G32:I32"/>
    <mergeCell ref="G33:I33"/>
    <mergeCell ref="G34:I34"/>
    <mergeCell ref="G35:I35"/>
    <mergeCell ref="G36:I36"/>
    <mergeCell ref="G37:I37"/>
    <mergeCell ref="G38:I38"/>
    <mergeCell ref="G28:I28"/>
    <mergeCell ref="C16:E16"/>
    <mergeCell ref="C17:E17"/>
    <mergeCell ref="F17:G17"/>
    <mergeCell ref="C18:E18"/>
    <mergeCell ref="F18:G18"/>
    <mergeCell ref="A21:I21"/>
    <mergeCell ref="A22:I22"/>
    <mergeCell ref="A23:I23"/>
    <mergeCell ref="G25:I25"/>
    <mergeCell ref="G26:I26"/>
    <mergeCell ref="G27:I27"/>
    <mergeCell ref="C12:E12"/>
    <mergeCell ref="F12:H12"/>
    <mergeCell ref="C13:E13"/>
    <mergeCell ref="C14:E14"/>
    <mergeCell ref="C15:E15"/>
    <mergeCell ref="F15:G15"/>
    <mergeCell ref="H15:I15"/>
    <mergeCell ref="C9:E9"/>
    <mergeCell ref="F9:H9"/>
    <mergeCell ref="C10:E10"/>
    <mergeCell ref="F10:H10"/>
    <mergeCell ref="C11:E11"/>
    <mergeCell ref="F11:H11"/>
    <mergeCell ref="C6:E6"/>
    <mergeCell ref="F6:H6"/>
    <mergeCell ref="C7:E7"/>
    <mergeCell ref="F7:H7"/>
    <mergeCell ref="C8:E8"/>
    <mergeCell ref="F8:H8"/>
    <mergeCell ref="C3:E3"/>
    <mergeCell ref="F3:G3"/>
    <mergeCell ref="C4:E4"/>
    <mergeCell ref="F4:G4"/>
    <mergeCell ref="C5:E5"/>
    <mergeCell ref="F5:H5"/>
    <mergeCell ref="A1:B1"/>
    <mergeCell ref="C1:E1"/>
    <mergeCell ref="F1:G1"/>
    <mergeCell ref="H1:I1"/>
    <mergeCell ref="A2:B2"/>
    <mergeCell ref="F2:G2"/>
  </mergeCells>
  <dataValidations count="17">
    <dataValidation type="list" allowBlank="1" showInputMessage="1" showErrorMessage="1" sqref="C43:E43">
      <formula1>$K$20:$K$25</formula1>
    </dataValidation>
    <dataValidation type="list" allowBlank="1" showInputMessage="1" showErrorMessage="1" sqref="H4">
      <formula1>$K$10:$K$16</formula1>
    </dataValidation>
    <dataValidation type="list" allowBlank="1" showInputMessage="1" showErrorMessage="1" sqref="F26:F38">
      <formula1>$K$5:$K$8</formula1>
    </dataValidation>
    <dataValidation type="list" allowBlank="1" showInputMessage="1" showErrorMessage="1" sqref="WVB983044:WVB983058 A11:A18 A4:A9 WLF983044:WLF983058 WBJ983044:WBJ983058 VRN983044:VRN983058 VHR983044:VHR983058 UXV983044:UXV983058 UNZ983044:UNZ983058 UED983044:UED983058 TUH983044:TUH983058 TKL983044:TKL983058 TAP983044:TAP983058 SQT983044:SQT983058 SGX983044:SGX983058 RXB983044:RXB983058 RNF983044:RNF983058 RDJ983044:RDJ983058 QTN983044:QTN983058 QJR983044:QJR983058 PZV983044:PZV983058 PPZ983044:PPZ983058 PGD983044:PGD983058 OWH983044:OWH983058 OML983044:OML983058 OCP983044:OCP983058 NST983044:NST983058 NIX983044:NIX983058 MZB983044:MZB983058 MPF983044:MPF983058 MFJ983044:MFJ983058 LVN983044:LVN983058 LLR983044:LLR983058 LBV983044:LBV983058 KRZ983044:KRZ983058 KID983044:KID983058 JYH983044:JYH983058 JOL983044:JOL983058 JEP983044:JEP983058 IUT983044:IUT983058 IKX983044:IKX983058 IBB983044:IBB983058 HRF983044:HRF983058 HHJ983044:HHJ983058 GXN983044:GXN983058 GNR983044:GNR983058 GDV983044:GDV983058 FTZ983044:FTZ983058 FKD983044:FKD983058 FAH983044:FAH983058 EQL983044:EQL983058 EGP983044:EGP983058 DWT983044:DWT983058 DMX983044:DMX983058 DDB983044:DDB983058 CTF983044:CTF983058 CJJ983044:CJJ983058 BZN983044:BZN983058 BPR983044:BPR983058 BFV983044:BFV983058 AVZ983044:AVZ983058 AMD983044:AMD983058 ACH983044:ACH983058 SL983044:SL983058 IP983044:IP983058 A983044:A983058 WVB917508:WVB917522 WLF917508:WLF917522 WBJ917508:WBJ917522 VRN917508:VRN917522 VHR917508:VHR917522 UXV917508:UXV917522 UNZ917508:UNZ917522 UED917508:UED917522 TUH917508:TUH917522 TKL917508:TKL917522 TAP917508:TAP917522 SQT917508:SQT917522 SGX917508:SGX917522 RXB917508:RXB917522 RNF917508:RNF917522 RDJ917508:RDJ917522 QTN917508:QTN917522 QJR917508:QJR917522 PZV917508:PZV917522 PPZ917508:PPZ917522 PGD917508:PGD917522 OWH917508:OWH917522 OML917508:OML917522 OCP917508:OCP917522 NST917508:NST917522 NIX917508:NIX917522 MZB917508:MZB917522 MPF917508:MPF917522 MFJ917508:MFJ917522 LVN917508:LVN917522 LLR917508:LLR917522 LBV917508:LBV917522 KRZ917508:KRZ917522 KID917508:KID917522 JYH917508:JYH917522 JOL917508:JOL917522 JEP917508:JEP917522 IUT917508:IUT917522 IKX917508:IKX917522 IBB917508:IBB917522 HRF917508:HRF917522 HHJ917508:HHJ917522 GXN917508:GXN917522 GNR917508:GNR917522 GDV917508:GDV917522 FTZ917508:FTZ917522 FKD917508:FKD917522 FAH917508:FAH917522 EQL917508:EQL917522 EGP917508:EGP917522 DWT917508:DWT917522 DMX917508:DMX917522 DDB917508:DDB917522 CTF917508:CTF917522 CJJ917508:CJJ917522 BZN917508:BZN917522 BPR917508:BPR917522 BFV917508:BFV917522 AVZ917508:AVZ917522 AMD917508:AMD917522 ACH917508:ACH917522 SL917508:SL917522 IP917508:IP917522 A917508:A917522 WVB851972:WVB851986 WLF851972:WLF851986 WBJ851972:WBJ851986 VRN851972:VRN851986 VHR851972:VHR851986 UXV851972:UXV851986 UNZ851972:UNZ851986 UED851972:UED851986 TUH851972:TUH851986 TKL851972:TKL851986 TAP851972:TAP851986 SQT851972:SQT851986 SGX851972:SGX851986 RXB851972:RXB851986 RNF851972:RNF851986 RDJ851972:RDJ851986 QTN851972:QTN851986 QJR851972:QJR851986 PZV851972:PZV851986 PPZ851972:PPZ851986 PGD851972:PGD851986 OWH851972:OWH851986 OML851972:OML851986 OCP851972:OCP851986 NST851972:NST851986 NIX851972:NIX851986 MZB851972:MZB851986 MPF851972:MPF851986 MFJ851972:MFJ851986 LVN851972:LVN851986 LLR851972:LLR851986 LBV851972:LBV851986 KRZ851972:KRZ851986 KID851972:KID851986 JYH851972:JYH851986 JOL851972:JOL851986 JEP851972:JEP851986 IUT851972:IUT851986 IKX851972:IKX851986 IBB851972:IBB851986 HRF851972:HRF851986 HHJ851972:HHJ851986 GXN851972:GXN851986 GNR851972:GNR851986 GDV851972:GDV851986 FTZ851972:FTZ851986 FKD851972:FKD851986 FAH851972:FAH851986 EQL851972:EQL851986 EGP851972:EGP851986 DWT851972:DWT851986 DMX851972:DMX851986 DDB851972:DDB851986 CTF851972:CTF851986 CJJ851972:CJJ851986 BZN851972:BZN851986 BPR851972:BPR851986 BFV851972:BFV851986 AVZ851972:AVZ851986 AMD851972:AMD851986 ACH851972:ACH851986 SL851972:SL851986 IP851972:IP851986 A851972:A851986 WVB786436:WVB786450 WLF786436:WLF786450 WBJ786436:WBJ786450 VRN786436:VRN786450 VHR786436:VHR786450 UXV786436:UXV786450 UNZ786436:UNZ786450 UED786436:UED786450 TUH786436:TUH786450 TKL786436:TKL786450 TAP786436:TAP786450 SQT786436:SQT786450 SGX786436:SGX786450 RXB786436:RXB786450 RNF786436:RNF786450 RDJ786436:RDJ786450 QTN786436:QTN786450 QJR786436:QJR786450 PZV786436:PZV786450 PPZ786436:PPZ786450 PGD786436:PGD786450 OWH786436:OWH786450 OML786436:OML786450 OCP786436:OCP786450 NST786436:NST786450 NIX786436:NIX786450 MZB786436:MZB786450 MPF786436:MPF786450 MFJ786436:MFJ786450 LVN786436:LVN786450 LLR786436:LLR786450 LBV786436:LBV786450 KRZ786436:KRZ786450 KID786436:KID786450 JYH786436:JYH786450 JOL786436:JOL786450 JEP786436:JEP786450 IUT786436:IUT786450 IKX786436:IKX786450 IBB786436:IBB786450 HRF786436:HRF786450 HHJ786436:HHJ786450 GXN786436:GXN786450 GNR786436:GNR786450 GDV786436:GDV786450 FTZ786436:FTZ786450 FKD786436:FKD786450 FAH786436:FAH786450 EQL786436:EQL786450 EGP786436:EGP786450 DWT786436:DWT786450 DMX786436:DMX786450 DDB786436:DDB786450 CTF786436:CTF786450 CJJ786436:CJJ786450 BZN786436:BZN786450 BPR786436:BPR786450 BFV786436:BFV786450 AVZ786436:AVZ786450 AMD786436:AMD786450 ACH786436:ACH786450 SL786436:SL786450 IP786436:IP786450 A786436:A786450 WVB720900:WVB720914 WLF720900:WLF720914 WBJ720900:WBJ720914 VRN720900:VRN720914 VHR720900:VHR720914 UXV720900:UXV720914 UNZ720900:UNZ720914 UED720900:UED720914 TUH720900:TUH720914 TKL720900:TKL720914 TAP720900:TAP720914 SQT720900:SQT720914 SGX720900:SGX720914 RXB720900:RXB720914 RNF720900:RNF720914 RDJ720900:RDJ720914 QTN720900:QTN720914 QJR720900:QJR720914 PZV720900:PZV720914 PPZ720900:PPZ720914 PGD720900:PGD720914 OWH720900:OWH720914 OML720900:OML720914 OCP720900:OCP720914 NST720900:NST720914 NIX720900:NIX720914 MZB720900:MZB720914 MPF720900:MPF720914 MFJ720900:MFJ720914 LVN720900:LVN720914 LLR720900:LLR720914 LBV720900:LBV720914 KRZ720900:KRZ720914 KID720900:KID720914 JYH720900:JYH720914 JOL720900:JOL720914 JEP720900:JEP720914 IUT720900:IUT720914 IKX720900:IKX720914 IBB720900:IBB720914 HRF720900:HRF720914 HHJ720900:HHJ720914 GXN720900:GXN720914 GNR720900:GNR720914 GDV720900:GDV720914 FTZ720900:FTZ720914 FKD720900:FKD720914 FAH720900:FAH720914 EQL720900:EQL720914 EGP720900:EGP720914 DWT720900:DWT720914 DMX720900:DMX720914 DDB720900:DDB720914 CTF720900:CTF720914 CJJ720900:CJJ720914 BZN720900:BZN720914 BPR720900:BPR720914 BFV720900:BFV720914 AVZ720900:AVZ720914 AMD720900:AMD720914 ACH720900:ACH720914 SL720900:SL720914 IP720900:IP720914 A720900:A720914 WVB655364:WVB655378 WLF655364:WLF655378 WBJ655364:WBJ655378 VRN655364:VRN655378 VHR655364:VHR655378 UXV655364:UXV655378 UNZ655364:UNZ655378 UED655364:UED655378 TUH655364:TUH655378 TKL655364:TKL655378 TAP655364:TAP655378 SQT655364:SQT655378 SGX655364:SGX655378 RXB655364:RXB655378 RNF655364:RNF655378 RDJ655364:RDJ655378 QTN655364:QTN655378 QJR655364:QJR655378 PZV655364:PZV655378 PPZ655364:PPZ655378 PGD655364:PGD655378 OWH655364:OWH655378 OML655364:OML655378 OCP655364:OCP655378 NST655364:NST655378 NIX655364:NIX655378 MZB655364:MZB655378 MPF655364:MPF655378 MFJ655364:MFJ655378 LVN655364:LVN655378 LLR655364:LLR655378 LBV655364:LBV655378 KRZ655364:KRZ655378 KID655364:KID655378 JYH655364:JYH655378 JOL655364:JOL655378 JEP655364:JEP655378 IUT655364:IUT655378 IKX655364:IKX655378 IBB655364:IBB655378 HRF655364:HRF655378 HHJ655364:HHJ655378 GXN655364:GXN655378 GNR655364:GNR655378 GDV655364:GDV655378 FTZ655364:FTZ655378 FKD655364:FKD655378 FAH655364:FAH655378 EQL655364:EQL655378 EGP655364:EGP655378 DWT655364:DWT655378 DMX655364:DMX655378 DDB655364:DDB655378 CTF655364:CTF655378 CJJ655364:CJJ655378 BZN655364:BZN655378 BPR655364:BPR655378 BFV655364:BFV655378 AVZ655364:AVZ655378 AMD655364:AMD655378 ACH655364:ACH655378 SL655364:SL655378 IP655364:IP655378 A655364:A655378 WVB589828:WVB589842 WLF589828:WLF589842 WBJ589828:WBJ589842 VRN589828:VRN589842 VHR589828:VHR589842 UXV589828:UXV589842 UNZ589828:UNZ589842 UED589828:UED589842 TUH589828:TUH589842 TKL589828:TKL589842 TAP589828:TAP589842 SQT589828:SQT589842 SGX589828:SGX589842 RXB589828:RXB589842 RNF589828:RNF589842 RDJ589828:RDJ589842 QTN589828:QTN589842 QJR589828:QJR589842 PZV589828:PZV589842 PPZ589828:PPZ589842 PGD589828:PGD589842 OWH589828:OWH589842 OML589828:OML589842 OCP589828:OCP589842 NST589828:NST589842 NIX589828:NIX589842 MZB589828:MZB589842 MPF589828:MPF589842 MFJ589828:MFJ589842 LVN589828:LVN589842 LLR589828:LLR589842 LBV589828:LBV589842 KRZ589828:KRZ589842 KID589828:KID589842 JYH589828:JYH589842 JOL589828:JOL589842 JEP589828:JEP589842 IUT589828:IUT589842 IKX589828:IKX589842 IBB589828:IBB589842 HRF589828:HRF589842 HHJ589828:HHJ589842 GXN589828:GXN589842 GNR589828:GNR589842 GDV589828:GDV589842 FTZ589828:FTZ589842 FKD589828:FKD589842 FAH589828:FAH589842 EQL589828:EQL589842 EGP589828:EGP589842 DWT589828:DWT589842 DMX589828:DMX589842 DDB589828:DDB589842 CTF589828:CTF589842 CJJ589828:CJJ589842 BZN589828:BZN589842 BPR589828:BPR589842 BFV589828:BFV589842 AVZ589828:AVZ589842 AMD589828:AMD589842 ACH589828:ACH589842 SL589828:SL589842 IP589828:IP589842 A589828:A589842 WVB524292:WVB524306 WLF524292:WLF524306 WBJ524292:WBJ524306 VRN524292:VRN524306 VHR524292:VHR524306 UXV524292:UXV524306 UNZ524292:UNZ524306 UED524292:UED524306 TUH524292:TUH524306 TKL524292:TKL524306 TAP524292:TAP524306 SQT524292:SQT524306 SGX524292:SGX524306 RXB524292:RXB524306 RNF524292:RNF524306 RDJ524292:RDJ524306 QTN524292:QTN524306 QJR524292:QJR524306 PZV524292:PZV524306 PPZ524292:PPZ524306 PGD524292:PGD524306 OWH524292:OWH524306 OML524292:OML524306 OCP524292:OCP524306 NST524292:NST524306 NIX524292:NIX524306 MZB524292:MZB524306 MPF524292:MPF524306 MFJ524292:MFJ524306 LVN524292:LVN524306 LLR524292:LLR524306 LBV524292:LBV524306 KRZ524292:KRZ524306 KID524292:KID524306 JYH524292:JYH524306 JOL524292:JOL524306 JEP524292:JEP524306 IUT524292:IUT524306 IKX524292:IKX524306 IBB524292:IBB524306 HRF524292:HRF524306 HHJ524292:HHJ524306 GXN524292:GXN524306 GNR524292:GNR524306 GDV524292:GDV524306 FTZ524292:FTZ524306 FKD524292:FKD524306 FAH524292:FAH524306 EQL524292:EQL524306 EGP524292:EGP524306 DWT524292:DWT524306 DMX524292:DMX524306 DDB524292:DDB524306 CTF524292:CTF524306 CJJ524292:CJJ524306 BZN524292:BZN524306 BPR524292:BPR524306 BFV524292:BFV524306 AVZ524292:AVZ524306 AMD524292:AMD524306 ACH524292:ACH524306 SL524292:SL524306 IP524292:IP524306 A524292:A524306 WVB458756:WVB458770 WLF458756:WLF458770 WBJ458756:WBJ458770 VRN458756:VRN458770 VHR458756:VHR458770 UXV458756:UXV458770 UNZ458756:UNZ458770 UED458756:UED458770 TUH458756:TUH458770 TKL458756:TKL458770 TAP458756:TAP458770 SQT458756:SQT458770 SGX458756:SGX458770 RXB458756:RXB458770 RNF458756:RNF458770 RDJ458756:RDJ458770 QTN458756:QTN458770 QJR458756:QJR458770 PZV458756:PZV458770 PPZ458756:PPZ458770 PGD458756:PGD458770 OWH458756:OWH458770 OML458756:OML458770 OCP458756:OCP458770 NST458756:NST458770 NIX458756:NIX458770 MZB458756:MZB458770 MPF458756:MPF458770 MFJ458756:MFJ458770 LVN458756:LVN458770 LLR458756:LLR458770 LBV458756:LBV458770 KRZ458756:KRZ458770 KID458756:KID458770 JYH458756:JYH458770 JOL458756:JOL458770 JEP458756:JEP458770 IUT458756:IUT458770 IKX458756:IKX458770 IBB458756:IBB458770 HRF458756:HRF458770 HHJ458756:HHJ458770 GXN458756:GXN458770 GNR458756:GNR458770 GDV458756:GDV458770 FTZ458756:FTZ458770 FKD458756:FKD458770 FAH458756:FAH458770 EQL458756:EQL458770 EGP458756:EGP458770 DWT458756:DWT458770 DMX458756:DMX458770 DDB458756:DDB458770 CTF458756:CTF458770 CJJ458756:CJJ458770 BZN458756:BZN458770 BPR458756:BPR458770 BFV458756:BFV458770 AVZ458756:AVZ458770 AMD458756:AMD458770 ACH458756:ACH458770 SL458756:SL458770 IP458756:IP458770 A458756:A458770 WVB393220:WVB393234 WLF393220:WLF393234 WBJ393220:WBJ393234 VRN393220:VRN393234 VHR393220:VHR393234 UXV393220:UXV393234 UNZ393220:UNZ393234 UED393220:UED393234 TUH393220:TUH393234 TKL393220:TKL393234 TAP393220:TAP393234 SQT393220:SQT393234 SGX393220:SGX393234 RXB393220:RXB393234 RNF393220:RNF393234 RDJ393220:RDJ393234 QTN393220:QTN393234 QJR393220:QJR393234 PZV393220:PZV393234 PPZ393220:PPZ393234 PGD393220:PGD393234 OWH393220:OWH393234 OML393220:OML393234 OCP393220:OCP393234 NST393220:NST393234 NIX393220:NIX393234 MZB393220:MZB393234 MPF393220:MPF393234 MFJ393220:MFJ393234 LVN393220:LVN393234 LLR393220:LLR393234 LBV393220:LBV393234 KRZ393220:KRZ393234 KID393220:KID393234 JYH393220:JYH393234 JOL393220:JOL393234 JEP393220:JEP393234 IUT393220:IUT393234 IKX393220:IKX393234 IBB393220:IBB393234 HRF393220:HRF393234 HHJ393220:HHJ393234 GXN393220:GXN393234 GNR393220:GNR393234 GDV393220:GDV393234 FTZ393220:FTZ393234 FKD393220:FKD393234 FAH393220:FAH393234 EQL393220:EQL393234 EGP393220:EGP393234 DWT393220:DWT393234 DMX393220:DMX393234 DDB393220:DDB393234 CTF393220:CTF393234 CJJ393220:CJJ393234 BZN393220:BZN393234 BPR393220:BPR393234 BFV393220:BFV393234 AVZ393220:AVZ393234 AMD393220:AMD393234 ACH393220:ACH393234 SL393220:SL393234 IP393220:IP393234 A393220:A393234 WVB327684:WVB327698 WLF327684:WLF327698 WBJ327684:WBJ327698 VRN327684:VRN327698 VHR327684:VHR327698 UXV327684:UXV327698 UNZ327684:UNZ327698 UED327684:UED327698 TUH327684:TUH327698 TKL327684:TKL327698 TAP327684:TAP327698 SQT327684:SQT327698 SGX327684:SGX327698 RXB327684:RXB327698 RNF327684:RNF327698 RDJ327684:RDJ327698 QTN327684:QTN327698 QJR327684:QJR327698 PZV327684:PZV327698 PPZ327684:PPZ327698 PGD327684:PGD327698 OWH327684:OWH327698 OML327684:OML327698 OCP327684:OCP327698 NST327684:NST327698 NIX327684:NIX327698 MZB327684:MZB327698 MPF327684:MPF327698 MFJ327684:MFJ327698 LVN327684:LVN327698 LLR327684:LLR327698 LBV327684:LBV327698 KRZ327684:KRZ327698 KID327684:KID327698 JYH327684:JYH327698 JOL327684:JOL327698 JEP327684:JEP327698 IUT327684:IUT327698 IKX327684:IKX327698 IBB327684:IBB327698 HRF327684:HRF327698 HHJ327684:HHJ327698 GXN327684:GXN327698 GNR327684:GNR327698 GDV327684:GDV327698 FTZ327684:FTZ327698 FKD327684:FKD327698 FAH327684:FAH327698 EQL327684:EQL327698 EGP327684:EGP327698 DWT327684:DWT327698 DMX327684:DMX327698 DDB327684:DDB327698 CTF327684:CTF327698 CJJ327684:CJJ327698 BZN327684:BZN327698 BPR327684:BPR327698 BFV327684:BFV327698 AVZ327684:AVZ327698 AMD327684:AMD327698 ACH327684:ACH327698 SL327684:SL327698 IP327684:IP327698 A327684:A327698 WVB262148:WVB262162 WLF262148:WLF262162 WBJ262148:WBJ262162 VRN262148:VRN262162 VHR262148:VHR262162 UXV262148:UXV262162 UNZ262148:UNZ262162 UED262148:UED262162 TUH262148:TUH262162 TKL262148:TKL262162 TAP262148:TAP262162 SQT262148:SQT262162 SGX262148:SGX262162 RXB262148:RXB262162 RNF262148:RNF262162 RDJ262148:RDJ262162 QTN262148:QTN262162 QJR262148:QJR262162 PZV262148:PZV262162 PPZ262148:PPZ262162 PGD262148:PGD262162 OWH262148:OWH262162 OML262148:OML262162 OCP262148:OCP262162 NST262148:NST262162 NIX262148:NIX262162 MZB262148:MZB262162 MPF262148:MPF262162 MFJ262148:MFJ262162 LVN262148:LVN262162 LLR262148:LLR262162 LBV262148:LBV262162 KRZ262148:KRZ262162 KID262148:KID262162 JYH262148:JYH262162 JOL262148:JOL262162 JEP262148:JEP262162 IUT262148:IUT262162 IKX262148:IKX262162 IBB262148:IBB262162 HRF262148:HRF262162 HHJ262148:HHJ262162 GXN262148:GXN262162 GNR262148:GNR262162 GDV262148:GDV262162 FTZ262148:FTZ262162 FKD262148:FKD262162 FAH262148:FAH262162 EQL262148:EQL262162 EGP262148:EGP262162 DWT262148:DWT262162 DMX262148:DMX262162 DDB262148:DDB262162 CTF262148:CTF262162 CJJ262148:CJJ262162 BZN262148:BZN262162 BPR262148:BPR262162 BFV262148:BFV262162 AVZ262148:AVZ262162 AMD262148:AMD262162 ACH262148:ACH262162 SL262148:SL262162 IP262148:IP262162 A262148:A262162 WVB196612:WVB196626 WLF196612:WLF196626 WBJ196612:WBJ196626 VRN196612:VRN196626 VHR196612:VHR196626 UXV196612:UXV196626 UNZ196612:UNZ196626 UED196612:UED196626 TUH196612:TUH196626 TKL196612:TKL196626 TAP196612:TAP196626 SQT196612:SQT196626 SGX196612:SGX196626 RXB196612:RXB196626 RNF196612:RNF196626 RDJ196612:RDJ196626 QTN196612:QTN196626 QJR196612:QJR196626 PZV196612:PZV196626 PPZ196612:PPZ196626 PGD196612:PGD196626 OWH196612:OWH196626 OML196612:OML196626 OCP196612:OCP196626 NST196612:NST196626 NIX196612:NIX196626 MZB196612:MZB196626 MPF196612:MPF196626 MFJ196612:MFJ196626 LVN196612:LVN196626 LLR196612:LLR196626 LBV196612:LBV196626 KRZ196612:KRZ196626 KID196612:KID196626 JYH196612:JYH196626 JOL196612:JOL196626 JEP196612:JEP196626 IUT196612:IUT196626 IKX196612:IKX196626 IBB196612:IBB196626 HRF196612:HRF196626 HHJ196612:HHJ196626 GXN196612:GXN196626 GNR196612:GNR196626 GDV196612:GDV196626 FTZ196612:FTZ196626 FKD196612:FKD196626 FAH196612:FAH196626 EQL196612:EQL196626 EGP196612:EGP196626 DWT196612:DWT196626 DMX196612:DMX196626 DDB196612:DDB196626 CTF196612:CTF196626 CJJ196612:CJJ196626 BZN196612:BZN196626 BPR196612:BPR196626 BFV196612:BFV196626 AVZ196612:AVZ196626 AMD196612:AMD196626 ACH196612:ACH196626 SL196612:SL196626 IP196612:IP196626 A196612:A196626 WVB131076:WVB131090 WLF131076:WLF131090 WBJ131076:WBJ131090 VRN131076:VRN131090 VHR131076:VHR131090 UXV131076:UXV131090 UNZ131076:UNZ131090 UED131076:UED131090 TUH131076:TUH131090 TKL131076:TKL131090 TAP131076:TAP131090 SQT131076:SQT131090 SGX131076:SGX131090 RXB131076:RXB131090 RNF131076:RNF131090 RDJ131076:RDJ131090 QTN131076:QTN131090 QJR131076:QJR131090 PZV131076:PZV131090 PPZ131076:PPZ131090 PGD131076:PGD131090 OWH131076:OWH131090 OML131076:OML131090 OCP131076:OCP131090 NST131076:NST131090 NIX131076:NIX131090 MZB131076:MZB131090 MPF131076:MPF131090 MFJ131076:MFJ131090 LVN131076:LVN131090 LLR131076:LLR131090 LBV131076:LBV131090 KRZ131076:KRZ131090 KID131076:KID131090 JYH131076:JYH131090 JOL131076:JOL131090 JEP131076:JEP131090 IUT131076:IUT131090 IKX131076:IKX131090 IBB131076:IBB131090 HRF131076:HRF131090 HHJ131076:HHJ131090 GXN131076:GXN131090 GNR131076:GNR131090 GDV131076:GDV131090 FTZ131076:FTZ131090 FKD131076:FKD131090 FAH131076:FAH131090 EQL131076:EQL131090 EGP131076:EGP131090 DWT131076:DWT131090 DMX131076:DMX131090 DDB131076:DDB131090 CTF131076:CTF131090 CJJ131076:CJJ131090 BZN131076:BZN131090 BPR131076:BPR131090 BFV131076:BFV131090 AVZ131076:AVZ131090 AMD131076:AMD131090 ACH131076:ACH131090 SL131076:SL131090 IP131076:IP131090 A131076:A131090 WVB65540:WVB65554 WLF65540:WLF65554 WBJ65540:WBJ65554 VRN65540:VRN65554 VHR65540:VHR65554 UXV65540:UXV65554 UNZ65540:UNZ65554 UED65540:UED65554 TUH65540:TUH65554 TKL65540:TKL65554 TAP65540:TAP65554 SQT65540:SQT65554 SGX65540:SGX65554 RXB65540:RXB65554 RNF65540:RNF65554 RDJ65540:RDJ65554 QTN65540:QTN65554 QJR65540:QJR65554 PZV65540:PZV65554 PPZ65540:PPZ65554 PGD65540:PGD65554 OWH65540:OWH65554 OML65540:OML65554 OCP65540:OCP65554 NST65540:NST65554 NIX65540:NIX65554 MZB65540:MZB65554 MPF65540:MPF65554 MFJ65540:MFJ65554 LVN65540:LVN65554 LLR65540:LLR65554 LBV65540:LBV65554 KRZ65540:KRZ65554 KID65540:KID65554 JYH65540:JYH65554 JOL65540:JOL65554 JEP65540:JEP65554 IUT65540:IUT65554 IKX65540:IKX65554 IBB65540:IBB65554 HRF65540:HRF65554 HHJ65540:HHJ65554 GXN65540:GXN65554 GNR65540:GNR65554 GDV65540:GDV65554 FTZ65540:FTZ65554 FKD65540:FKD65554 FAH65540:FAH65554 EQL65540:EQL65554 EGP65540:EGP65554 DWT65540:DWT65554 DMX65540:DMX65554 DDB65540:DDB65554 CTF65540:CTF65554 CJJ65540:CJJ65554 BZN65540:BZN65554 BPR65540:BPR65554 BFV65540:BFV65554 AVZ65540:AVZ65554 AMD65540:AMD65554 ACH65540:ACH65554 SL65540:SL65554 IP65540:IP65554 A65540:A65554 WVB4:WVB18 WLF4:WLF18 WBJ4:WBJ18 VRN4:VRN18 VHR4:VHR18 UXV4:UXV18 UNZ4:UNZ18 UED4:UED18 TUH4:TUH18 TKL4:TKL18 TAP4:TAP18 SQT4:SQT18 SGX4:SGX18 RXB4:RXB18 RNF4:RNF18 RDJ4:RDJ18 QTN4:QTN18 QJR4:QJR18 PZV4:PZV18 PPZ4:PPZ18 PGD4:PGD18 OWH4:OWH18 OML4:OML18 OCP4:OCP18 NST4:NST18 NIX4:NIX18 MZB4:MZB18 MPF4:MPF18 MFJ4:MFJ18 LVN4:LVN18 LLR4:LLR18 LBV4:LBV18 KRZ4:KRZ18 KID4:KID18 JYH4:JYH18 JOL4:JOL18 JEP4:JEP18 IUT4:IUT18 IKX4:IKX18 IBB4:IBB18 HRF4:HRF18 HHJ4:HHJ18 GXN4:GXN18 GNR4:GNR18 GDV4:GDV18 FTZ4:FTZ18 FKD4:FKD18 FAH4:FAH18 EQL4:EQL18 EGP4:EGP18 DWT4:DWT18 DMX4:DMX18 DDB4:DDB18 CTF4:CTF18 CJJ4:CJJ18 BZN4:BZN18 BPR4:BPR18 BFV4:BFV18 AVZ4:AVZ18 AMD4:AMD18 ACH4:ACH18 SL4:SL18 IP4:IP18">
      <formula1>$L$6:$L$89</formula1>
    </dataValidation>
    <dataValidation type="list" allowBlank="1" showInputMessage="1" showErrorMessage="1" sqref="WVQ983046:WVQ983129 WLU983046:WLU983129 WBY983046:WBY983129 VSC983046:VSC983129 VIG983046:VIG983129 UYK983046:UYK983129 UOO983046:UOO983129 UES983046:UES983129 TUW983046:TUW983129 TLA983046:TLA983129 TBE983046:TBE983129 SRI983046:SRI983129 SHM983046:SHM983129 RXQ983046:RXQ983129 RNU983046:RNU983129 RDY983046:RDY983129 QUC983046:QUC983129 QKG983046:QKG983129 QAK983046:QAK983129 PQO983046:PQO983129 PGS983046:PGS983129 OWW983046:OWW983129 ONA983046:ONA983129 ODE983046:ODE983129 NTI983046:NTI983129 NJM983046:NJM983129 MZQ983046:MZQ983129 MPU983046:MPU983129 MFY983046:MFY983129 LWC983046:LWC983129 LMG983046:LMG983129 LCK983046:LCK983129 KSO983046:KSO983129 KIS983046:KIS983129 JYW983046:JYW983129 JPA983046:JPA983129 JFE983046:JFE983129 IVI983046:IVI983129 ILM983046:ILM983129 IBQ983046:IBQ983129 HRU983046:HRU983129 HHY983046:HHY983129 GYC983046:GYC983129 GOG983046:GOG983129 GEK983046:GEK983129 FUO983046:FUO983129 FKS983046:FKS983129 FAW983046:FAW983129 ERA983046:ERA983129 EHE983046:EHE983129 DXI983046:DXI983129 DNM983046:DNM983129 DDQ983046:DDQ983129 CTU983046:CTU983129 CJY983046:CJY983129 CAC983046:CAC983129 BQG983046:BQG983129 BGK983046:BGK983129 AWO983046:AWO983129 AMS983046:AMS983129 ACW983046:ACW983129 TA983046:TA983129 JE983046:JE983129 L983046:L983129 WVQ917510:WVQ917593 WLU917510:WLU917593 WBY917510:WBY917593 VSC917510:VSC917593 VIG917510:VIG917593 UYK917510:UYK917593 UOO917510:UOO917593 UES917510:UES917593 TUW917510:TUW917593 TLA917510:TLA917593 TBE917510:TBE917593 SRI917510:SRI917593 SHM917510:SHM917593 RXQ917510:RXQ917593 RNU917510:RNU917593 RDY917510:RDY917593 QUC917510:QUC917593 QKG917510:QKG917593 QAK917510:QAK917593 PQO917510:PQO917593 PGS917510:PGS917593 OWW917510:OWW917593 ONA917510:ONA917593 ODE917510:ODE917593 NTI917510:NTI917593 NJM917510:NJM917593 MZQ917510:MZQ917593 MPU917510:MPU917593 MFY917510:MFY917593 LWC917510:LWC917593 LMG917510:LMG917593 LCK917510:LCK917593 KSO917510:KSO917593 KIS917510:KIS917593 JYW917510:JYW917593 JPA917510:JPA917593 JFE917510:JFE917593 IVI917510:IVI917593 ILM917510:ILM917593 IBQ917510:IBQ917593 HRU917510:HRU917593 HHY917510:HHY917593 GYC917510:GYC917593 GOG917510:GOG917593 GEK917510:GEK917593 FUO917510:FUO917593 FKS917510:FKS917593 FAW917510:FAW917593 ERA917510:ERA917593 EHE917510:EHE917593 DXI917510:DXI917593 DNM917510:DNM917593 DDQ917510:DDQ917593 CTU917510:CTU917593 CJY917510:CJY917593 CAC917510:CAC917593 BQG917510:BQG917593 BGK917510:BGK917593 AWO917510:AWO917593 AMS917510:AMS917593 ACW917510:ACW917593 TA917510:TA917593 JE917510:JE917593 L917510:L917593 WVQ851974:WVQ852057 WLU851974:WLU852057 WBY851974:WBY852057 VSC851974:VSC852057 VIG851974:VIG852057 UYK851974:UYK852057 UOO851974:UOO852057 UES851974:UES852057 TUW851974:TUW852057 TLA851974:TLA852057 TBE851974:TBE852057 SRI851974:SRI852057 SHM851974:SHM852057 RXQ851974:RXQ852057 RNU851974:RNU852057 RDY851974:RDY852057 QUC851974:QUC852057 QKG851974:QKG852057 QAK851974:QAK852057 PQO851974:PQO852057 PGS851974:PGS852057 OWW851974:OWW852057 ONA851974:ONA852057 ODE851974:ODE852057 NTI851974:NTI852057 NJM851974:NJM852057 MZQ851974:MZQ852057 MPU851974:MPU852057 MFY851974:MFY852057 LWC851974:LWC852057 LMG851974:LMG852057 LCK851974:LCK852057 KSO851974:KSO852057 KIS851974:KIS852057 JYW851974:JYW852057 JPA851974:JPA852057 JFE851974:JFE852057 IVI851974:IVI852057 ILM851974:ILM852057 IBQ851974:IBQ852057 HRU851974:HRU852057 HHY851974:HHY852057 GYC851974:GYC852057 GOG851974:GOG852057 GEK851974:GEK852057 FUO851974:FUO852057 FKS851974:FKS852057 FAW851974:FAW852057 ERA851974:ERA852057 EHE851974:EHE852057 DXI851974:DXI852057 DNM851974:DNM852057 DDQ851974:DDQ852057 CTU851974:CTU852057 CJY851974:CJY852057 CAC851974:CAC852057 BQG851974:BQG852057 BGK851974:BGK852057 AWO851974:AWO852057 AMS851974:AMS852057 ACW851974:ACW852057 TA851974:TA852057 JE851974:JE852057 L851974:L852057 WVQ786438:WVQ786521 WLU786438:WLU786521 WBY786438:WBY786521 VSC786438:VSC786521 VIG786438:VIG786521 UYK786438:UYK786521 UOO786438:UOO786521 UES786438:UES786521 TUW786438:TUW786521 TLA786438:TLA786521 TBE786438:TBE786521 SRI786438:SRI786521 SHM786438:SHM786521 RXQ786438:RXQ786521 RNU786438:RNU786521 RDY786438:RDY786521 QUC786438:QUC786521 QKG786438:QKG786521 QAK786438:QAK786521 PQO786438:PQO786521 PGS786438:PGS786521 OWW786438:OWW786521 ONA786438:ONA786521 ODE786438:ODE786521 NTI786438:NTI786521 NJM786438:NJM786521 MZQ786438:MZQ786521 MPU786438:MPU786521 MFY786438:MFY786521 LWC786438:LWC786521 LMG786438:LMG786521 LCK786438:LCK786521 KSO786438:KSO786521 KIS786438:KIS786521 JYW786438:JYW786521 JPA786438:JPA786521 JFE786438:JFE786521 IVI786438:IVI786521 ILM786438:ILM786521 IBQ786438:IBQ786521 HRU786438:HRU786521 HHY786438:HHY786521 GYC786438:GYC786521 GOG786438:GOG786521 GEK786438:GEK786521 FUO786438:FUO786521 FKS786438:FKS786521 FAW786438:FAW786521 ERA786438:ERA786521 EHE786438:EHE786521 DXI786438:DXI786521 DNM786438:DNM786521 DDQ786438:DDQ786521 CTU786438:CTU786521 CJY786438:CJY786521 CAC786438:CAC786521 BQG786438:BQG786521 BGK786438:BGK786521 AWO786438:AWO786521 AMS786438:AMS786521 ACW786438:ACW786521 TA786438:TA786521 JE786438:JE786521 L786438:L786521 WVQ720902:WVQ720985 WLU720902:WLU720985 WBY720902:WBY720985 VSC720902:VSC720985 VIG720902:VIG720985 UYK720902:UYK720985 UOO720902:UOO720985 UES720902:UES720985 TUW720902:TUW720985 TLA720902:TLA720985 TBE720902:TBE720985 SRI720902:SRI720985 SHM720902:SHM720985 RXQ720902:RXQ720985 RNU720902:RNU720985 RDY720902:RDY720985 QUC720902:QUC720985 QKG720902:QKG720985 QAK720902:QAK720985 PQO720902:PQO720985 PGS720902:PGS720985 OWW720902:OWW720985 ONA720902:ONA720985 ODE720902:ODE720985 NTI720902:NTI720985 NJM720902:NJM720985 MZQ720902:MZQ720985 MPU720902:MPU720985 MFY720902:MFY720985 LWC720902:LWC720985 LMG720902:LMG720985 LCK720902:LCK720985 KSO720902:KSO720985 KIS720902:KIS720985 JYW720902:JYW720985 JPA720902:JPA720985 JFE720902:JFE720985 IVI720902:IVI720985 ILM720902:ILM720985 IBQ720902:IBQ720985 HRU720902:HRU720985 HHY720902:HHY720985 GYC720902:GYC720985 GOG720902:GOG720985 GEK720902:GEK720985 FUO720902:FUO720985 FKS720902:FKS720985 FAW720902:FAW720985 ERA720902:ERA720985 EHE720902:EHE720985 DXI720902:DXI720985 DNM720902:DNM720985 DDQ720902:DDQ720985 CTU720902:CTU720985 CJY720902:CJY720985 CAC720902:CAC720985 BQG720902:BQG720985 BGK720902:BGK720985 AWO720902:AWO720985 AMS720902:AMS720985 ACW720902:ACW720985 TA720902:TA720985 JE720902:JE720985 L720902:L720985 WVQ655366:WVQ655449 WLU655366:WLU655449 WBY655366:WBY655449 VSC655366:VSC655449 VIG655366:VIG655449 UYK655366:UYK655449 UOO655366:UOO655449 UES655366:UES655449 TUW655366:TUW655449 TLA655366:TLA655449 TBE655366:TBE655449 SRI655366:SRI655449 SHM655366:SHM655449 RXQ655366:RXQ655449 RNU655366:RNU655449 RDY655366:RDY655449 QUC655366:QUC655449 QKG655366:QKG655449 QAK655366:QAK655449 PQO655366:PQO655449 PGS655366:PGS655449 OWW655366:OWW655449 ONA655366:ONA655449 ODE655366:ODE655449 NTI655366:NTI655449 NJM655366:NJM655449 MZQ655366:MZQ655449 MPU655366:MPU655449 MFY655366:MFY655449 LWC655366:LWC655449 LMG655366:LMG655449 LCK655366:LCK655449 KSO655366:KSO655449 KIS655366:KIS655449 JYW655366:JYW655449 JPA655366:JPA655449 JFE655366:JFE655449 IVI655366:IVI655449 ILM655366:ILM655449 IBQ655366:IBQ655449 HRU655366:HRU655449 HHY655366:HHY655449 GYC655366:GYC655449 GOG655366:GOG655449 GEK655366:GEK655449 FUO655366:FUO655449 FKS655366:FKS655449 FAW655366:FAW655449 ERA655366:ERA655449 EHE655366:EHE655449 DXI655366:DXI655449 DNM655366:DNM655449 DDQ655366:DDQ655449 CTU655366:CTU655449 CJY655366:CJY655449 CAC655366:CAC655449 BQG655366:BQG655449 BGK655366:BGK655449 AWO655366:AWO655449 AMS655366:AMS655449 ACW655366:ACW655449 TA655366:TA655449 JE655366:JE655449 L655366:L655449 WVQ589830:WVQ589913 WLU589830:WLU589913 WBY589830:WBY589913 VSC589830:VSC589913 VIG589830:VIG589913 UYK589830:UYK589913 UOO589830:UOO589913 UES589830:UES589913 TUW589830:TUW589913 TLA589830:TLA589913 TBE589830:TBE589913 SRI589830:SRI589913 SHM589830:SHM589913 RXQ589830:RXQ589913 RNU589830:RNU589913 RDY589830:RDY589913 QUC589830:QUC589913 QKG589830:QKG589913 QAK589830:QAK589913 PQO589830:PQO589913 PGS589830:PGS589913 OWW589830:OWW589913 ONA589830:ONA589913 ODE589830:ODE589913 NTI589830:NTI589913 NJM589830:NJM589913 MZQ589830:MZQ589913 MPU589830:MPU589913 MFY589830:MFY589913 LWC589830:LWC589913 LMG589830:LMG589913 LCK589830:LCK589913 KSO589830:KSO589913 KIS589830:KIS589913 JYW589830:JYW589913 JPA589830:JPA589913 JFE589830:JFE589913 IVI589830:IVI589913 ILM589830:ILM589913 IBQ589830:IBQ589913 HRU589830:HRU589913 HHY589830:HHY589913 GYC589830:GYC589913 GOG589830:GOG589913 GEK589830:GEK589913 FUO589830:FUO589913 FKS589830:FKS589913 FAW589830:FAW589913 ERA589830:ERA589913 EHE589830:EHE589913 DXI589830:DXI589913 DNM589830:DNM589913 DDQ589830:DDQ589913 CTU589830:CTU589913 CJY589830:CJY589913 CAC589830:CAC589913 BQG589830:BQG589913 BGK589830:BGK589913 AWO589830:AWO589913 AMS589830:AMS589913 ACW589830:ACW589913 TA589830:TA589913 JE589830:JE589913 L589830:L589913 WVQ524294:WVQ524377 WLU524294:WLU524377 WBY524294:WBY524377 VSC524294:VSC524377 VIG524294:VIG524377 UYK524294:UYK524377 UOO524294:UOO524377 UES524294:UES524377 TUW524294:TUW524377 TLA524294:TLA524377 TBE524294:TBE524377 SRI524294:SRI524377 SHM524294:SHM524377 RXQ524294:RXQ524377 RNU524294:RNU524377 RDY524294:RDY524377 QUC524294:QUC524377 QKG524294:QKG524377 QAK524294:QAK524377 PQO524294:PQO524377 PGS524294:PGS524377 OWW524294:OWW524377 ONA524294:ONA524377 ODE524294:ODE524377 NTI524294:NTI524377 NJM524294:NJM524377 MZQ524294:MZQ524377 MPU524294:MPU524377 MFY524294:MFY524377 LWC524294:LWC524377 LMG524294:LMG524377 LCK524294:LCK524377 KSO524294:KSO524377 KIS524294:KIS524377 JYW524294:JYW524377 JPA524294:JPA524377 JFE524294:JFE524377 IVI524294:IVI524377 ILM524294:ILM524377 IBQ524294:IBQ524377 HRU524294:HRU524377 HHY524294:HHY524377 GYC524294:GYC524377 GOG524294:GOG524377 GEK524294:GEK524377 FUO524294:FUO524377 FKS524294:FKS524377 FAW524294:FAW524377 ERA524294:ERA524377 EHE524294:EHE524377 DXI524294:DXI524377 DNM524294:DNM524377 DDQ524294:DDQ524377 CTU524294:CTU524377 CJY524294:CJY524377 CAC524294:CAC524377 BQG524294:BQG524377 BGK524294:BGK524377 AWO524294:AWO524377 AMS524294:AMS524377 ACW524294:ACW524377 TA524294:TA524377 JE524294:JE524377 L524294:L524377 WVQ458758:WVQ458841 WLU458758:WLU458841 WBY458758:WBY458841 VSC458758:VSC458841 VIG458758:VIG458841 UYK458758:UYK458841 UOO458758:UOO458841 UES458758:UES458841 TUW458758:TUW458841 TLA458758:TLA458841 TBE458758:TBE458841 SRI458758:SRI458841 SHM458758:SHM458841 RXQ458758:RXQ458841 RNU458758:RNU458841 RDY458758:RDY458841 QUC458758:QUC458841 QKG458758:QKG458841 QAK458758:QAK458841 PQO458758:PQO458841 PGS458758:PGS458841 OWW458758:OWW458841 ONA458758:ONA458841 ODE458758:ODE458841 NTI458758:NTI458841 NJM458758:NJM458841 MZQ458758:MZQ458841 MPU458758:MPU458841 MFY458758:MFY458841 LWC458758:LWC458841 LMG458758:LMG458841 LCK458758:LCK458841 KSO458758:KSO458841 KIS458758:KIS458841 JYW458758:JYW458841 JPA458758:JPA458841 JFE458758:JFE458841 IVI458758:IVI458841 ILM458758:ILM458841 IBQ458758:IBQ458841 HRU458758:HRU458841 HHY458758:HHY458841 GYC458758:GYC458841 GOG458758:GOG458841 GEK458758:GEK458841 FUO458758:FUO458841 FKS458758:FKS458841 FAW458758:FAW458841 ERA458758:ERA458841 EHE458758:EHE458841 DXI458758:DXI458841 DNM458758:DNM458841 DDQ458758:DDQ458841 CTU458758:CTU458841 CJY458758:CJY458841 CAC458758:CAC458841 BQG458758:BQG458841 BGK458758:BGK458841 AWO458758:AWO458841 AMS458758:AMS458841 ACW458758:ACW458841 TA458758:TA458841 JE458758:JE458841 L458758:L458841 WVQ393222:WVQ393305 WLU393222:WLU393305 WBY393222:WBY393305 VSC393222:VSC393305 VIG393222:VIG393305 UYK393222:UYK393305 UOO393222:UOO393305 UES393222:UES393305 TUW393222:TUW393305 TLA393222:TLA393305 TBE393222:TBE393305 SRI393222:SRI393305 SHM393222:SHM393305 RXQ393222:RXQ393305 RNU393222:RNU393305 RDY393222:RDY393305 QUC393222:QUC393305 QKG393222:QKG393305 QAK393222:QAK393305 PQO393222:PQO393305 PGS393222:PGS393305 OWW393222:OWW393305 ONA393222:ONA393305 ODE393222:ODE393305 NTI393222:NTI393305 NJM393222:NJM393305 MZQ393222:MZQ393305 MPU393222:MPU393305 MFY393222:MFY393305 LWC393222:LWC393305 LMG393222:LMG393305 LCK393222:LCK393305 KSO393222:KSO393305 KIS393222:KIS393305 JYW393222:JYW393305 JPA393222:JPA393305 JFE393222:JFE393305 IVI393222:IVI393305 ILM393222:ILM393305 IBQ393222:IBQ393305 HRU393222:HRU393305 HHY393222:HHY393305 GYC393222:GYC393305 GOG393222:GOG393305 GEK393222:GEK393305 FUO393222:FUO393305 FKS393222:FKS393305 FAW393222:FAW393305 ERA393222:ERA393305 EHE393222:EHE393305 DXI393222:DXI393305 DNM393222:DNM393305 DDQ393222:DDQ393305 CTU393222:CTU393305 CJY393222:CJY393305 CAC393222:CAC393305 BQG393222:BQG393305 BGK393222:BGK393305 AWO393222:AWO393305 AMS393222:AMS393305 ACW393222:ACW393305 TA393222:TA393305 JE393222:JE393305 L393222:L393305 WVQ327686:WVQ327769 WLU327686:WLU327769 WBY327686:WBY327769 VSC327686:VSC327769 VIG327686:VIG327769 UYK327686:UYK327769 UOO327686:UOO327769 UES327686:UES327769 TUW327686:TUW327769 TLA327686:TLA327769 TBE327686:TBE327769 SRI327686:SRI327769 SHM327686:SHM327769 RXQ327686:RXQ327769 RNU327686:RNU327769 RDY327686:RDY327769 QUC327686:QUC327769 QKG327686:QKG327769 QAK327686:QAK327769 PQO327686:PQO327769 PGS327686:PGS327769 OWW327686:OWW327769 ONA327686:ONA327769 ODE327686:ODE327769 NTI327686:NTI327769 NJM327686:NJM327769 MZQ327686:MZQ327769 MPU327686:MPU327769 MFY327686:MFY327769 LWC327686:LWC327769 LMG327686:LMG327769 LCK327686:LCK327769 KSO327686:KSO327769 KIS327686:KIS327769 JYW327686:JYW327769 JPA327686:JPA327769 JFE327686:JFE327769 IVI327686:IVI327769 ILM327686:ILM327769 IBQ327686:IBQ327769 HRU327686:HRU327769 HHY327686:HHY327769 GYC327686:GYC327769 GOG327686:GOG327769 GEK327686:GEK327769 FUO327686:FUO327769 FKS327686:FKS327769 FAW327686:FAW327769 ERA327686:ERA327769 EHE327686:EHE327769 DXI327686:DXI327769 DNM327686:DNM327769 DDQ327686:DDQ327769 CTU327686:CTU327769 CJY327686:CJY327769 CAC327686:CAC327769 BQG327686:BQG327769 BGK327686:BGK327769 AWO327686:AWO327769 AMS327686:AMS327769 ACW327686:ACW327769 TA327686:TA327769 JE327686:JE327769 L327686:L327769 WVQ262150:WVQ262233 WLU262150:WLU262233 WBY262150:WBY262233 VSC262150:VSC262233 VIG262150:VIG262233 UYK262150:UYK262233 UOO262150:UOO262233 UES262150:UES262233 TUW262150:TUW262233 TLA262150:TLA262233 TBE262150:TBE262233 SRI262150:SRI262233 SHM262150:SHM262233 RXQ262150:RXQ262233 RNU262150:RNU262233 RDY262150:RDY262233 QUC262150:QUC262233 QKG262150:QKG262233 QAK262150:QAK262233 PQO262150:PQO262233 PGS262150:PGS262233 OWW262150:OWW262233 ONA262150:ONA262233 ODE262150:ODE262233 NTI262150:NTI262233 NJM262150:NJM262233 MZQ262150:MZQ262233 MPU262150:MPU262233 MFY262150:MFY262233 LWC262150:LWC262233 LMG262150:LMG262233 LCK262150:LCK262233 KSO262150:KSO262233 KIS262150:KIS262233 JYW262150:JYW262233 JPA262150:JPA262233 JFE262150:JFE262233 IVI262150:IVI262233 ILM262150:ILM262233 IBQ262150:IBQ262233 HRU262150:HRU262233 HHY262150:HHY262233 GYC262150:GYC262233 GOG262150:GOG262233 GEK262150:GEK262233 FUO262150:FUO262233 FKS262150:FKS262233 FAW262150:FAW262233 ERA262150:ERA262233 EHE262150:EHE262233 DXI262150:DXI262233 DNM262150:DNM262233 DDQ262150:DDQ262233 CTU262150:CTU262233 CJY262150:CJY262233 CAC262150:CAC262233 BQG262150:BQG262233 BGK262150:BGK262233 AWO262150:AWO262233 AMS262150:AMS262233 ACW262150:ACW262233 TA262150:TA262233 JE262150:JE262233 L262150:L262233 WVQ196614:WVQ196697 WLU196614:WLU196697 WBY196614:WBY196697 VSC196614:VSC196697 VIG196614:VIG196697 UYK196614:UYK196697 UOO196614:UOO196697 UES196614:UES196697 TUW196614:TUW196697 TLA196614:TLA196697 TBE196614:TBE196697 SRI196614:SRI196697 SHM196614:SHM196697 RXQ196614:RXQ196697 RNU196614:RNU196697 RDY196614:RDY196697 QUC196614:QUC196697 QKG196614:QKG196697 QAK196614:QAK196697 PQO196614:PQO196697 PGS196614:PGS196697 OWW196614:OWW196697 ONA196614:ONA196697 ODE196614:ODE196697 NTI196614:NTI196697 NJM196614:NJM196697 MZQ196614:MZQ196697 MPU196614:MPU196697 MFY196614:MFY196697 LWC196614:LWC196697 LMG196614:LMG196697 LCK196614:LCK196697 KSO196614:KSO196697 KIS196614:KIS196697 JYW196614:JYW196697 JPA196614:JPA196697 JFE196614:JFE196697 IVI196614:IVI196697 ILM196614:ILM196697 IBQ196614:IBQ196697 HRU196614:HRU196697 HHY196614:HHY196697 GYC196614:GYC196697 GOG196614:GOG196697 GEK196614:GEK196697 FUO196614:FUO196697 FKS196614:FKS196697 FAW196614:FAW196697 ERA196614:ERA196697 EHE196614:EHE196697 DXI196614:DXI196697 DNM196614:DNM196697 DDQ196614:DDQ196697 CTU196614:CTU196697 CJY196614:CJY196697 CAC196614:CAC196697 BQG196614:BQG196697 BGK196614:BGK196697 AWO196614:AWO196697 AMS196614:AMS196697 ACW196614:ACW196697 TA196614:TA196697 JE196614:JE196697 L196614:L196697 WVQ131078:WVQ131161 WLU131078:WLU131161 WBY131078:WBY131161 VSC131078:VSC131161 VIG131078:VIG131161 UYK131078:UYK131161 UOO131078:UOO131161 UES131078:UES131161 TUW131078:TUW131161 TLA131078:TLA131161 TBE131078:TBE131161 SRI131078:SRI131161 SHM131078:SHM131161 RXQ131078:RXQ131161 RNU131078:RNU131161 RDY131078:RDY131161 QUC131078:QUC131161 QKG131078:QKG131161 QAK131078:QAK131161 PQO131078:PQO131161 PGS131078:PGS131161 OWW131078:OWW131161 ONA131078:ONA131161 ODE131078:ODE131161 NTI131078:NTI131161 NJM131078:NJM131161 MZQ131078:MZQ131161 MPU131078:MPU131161 MFY131078:MFY131161 LWC131078:LWC131161 LMG131078:LMG131161 LCK131078:LCK131161 KSO131078:KSO131161 KIS131078:KIS131161 JYW131078:JYW131161 JPA131078:JPA131161 JFE131078:JFE131161 IVI131078:IVI131161 ILM131078:ILM131161 IBQ131078:IBQ131161 HRU131078:HRU131161 HHY131078:HHY131161 GYC131078:GYC131161 GOG131078:GOG131161 GEK131078:GEK131161 FUO131078:FUO131161 FKS131078:FKS131161 FAW131078:FAW131161 ERA131078:ERA131161 EHE131078:EHE131161 DXI131078:DXI131161 DNM131078:DNM131161 DDQ131078:DDQ131161 CTU131078:CTU131161 CJY131078:CJY131161 CAC131078:CAC131161 BQG131078:BQG131161 BGK131078:BGK131161 AWO131078:AWO131161 AMS131078:AMS131161 ACW131078:ACW131161 TA131078:TA131161 JE131078:JE131161 L131078:L131161 WVQ65542:WVQ65625 WLU65542:WLU65625 WBY65542:WBY65625 VSC65542:VSC65625 VIG65542:VIG65625 UYK65542:UYK65625 UOO65542:UOO65625 UES65542:UES65625 TUW65542:TUW65625 TLA65542:TLA65625 TBE65542:TBE65625 SRI65542:SRI65625 SHM65542:SHM65625 RXQ65542:RXQ65625 RNU65542:RNU65625 RDY65542:RDY65625 QUC65542:QUC65625 QKG65542:QKG65625 QAK65542:QAK65625 PQO65542:PQO65625 PGS65542:PGS65625 OWW65542:OWW65625 ONA65542:ONA65625 ODE65542:ODE65625 NTI65542:NTI65625 NJM65542:NJM65625 MZQ65542:MZQ65625 MPU65542:MPU65625 MFY65542:MFY65625 LWC65542:LWC65625 LMG65542:LMG65625 LCK65542:LCK65625 KSO65542:KSO65625 KIS65542:KIS65625 JYW65542:JYW65625 JPA65542:JPA65625 JFE65542:JFE65625 IVI65542:IVI65625 ILM65542:ILM65625 IBQ65542:IBQ65625 HRU65542:HRU65625 HHY65542:HHY65625 GYC65542:GYC65625 GOG65542:GOG65625 GEK65542:GEK65625 FUO65542:FUO65625 FKS65542:FKS65625 FAW65542:FAW65625 ERA65542:ERA65625 EHE65542:EHE65625 DXI65542:DXI65625 DNM65542:DNM65625 DDQ65542:DDQ65625 CTU65542:CTU65625 CJY65542:CJY65625 CAC65542:CAC65625 BQG65542:BQG65625 BGK65542:BGK65625 AWO65542:AWO65625 AMS65542:AMS65625 ACW65542:ACW65625 TA65542:TA65625 JE65542:JE65625 L65542:L65625 WVQ6:WVQ89 WLU6:WLU89 WBY6:WBY89 VSC6:VSC89 VIG6:VIG89 UYK6:UYK89 UOO6:UOO89 UES6:UES89 TUW6:TUW89 TLA6:TLA89 TBE6:TBE89 SRI6:SRI89 SHM6:SHM89 RXQ6:RXQ89 RNU6:RNU89 RDY6:RDY89 QUC6:QUC89 QKG6:QKG89 QAK6:QAK89 PQO6:PQO89 PGS6:PGS89 OWW6:OWW89 ONA6:ONA89 ODE6:ODE89 NTI6:NTI89 NJM6:NJM89 MZQ6:MZQ89 MPU6:MPU89 MFY6:MFY89 LWC6:LWC89 LMG6:LMG89 LCK6:LCK89 KSO6:KSO89 KIS6:KIS89 JYW6:JYW89 JPA6:JPA89 JFE6:JFE89 IVI6:IVI89 ILM6:ILM89 IBQ6:IBQ89 HRU6:HRU89 HHY6:HHY89 GYC6:GYC89 GOG6:GOG89 GEK6:GEK89 FUO6:FUO89 FKS6:FKS89 FAW6:FAW89 ERA6:ERA89 EHE6:EHE89 DXI6:DXI89 DNM6:DNM89 DDQ6:DDQ89 CTU6:CTU89 CJY6:CJY89 CAC6:CAC89 BQG6:BQG89 BGK6:BGK89 AWO6:AWO89 AMS6:AMS89 ACW6:ACW89 TA6:TA89 JE6:JE89">
      <formula1>$L$6:$L$89+#REF!</formula1>
    </dataValidation>
    <dataValidation type="list" allowBlank="1" showInputMessage="1" showErrorMessage="1" sqref="WVI983043:WVJ98304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H65539:I65539 IW65539:IX65539 SS65539:ST65539 ACO65539:ACP65539 AMK65539:AML65539 AWG65539:AWH65539 BGC65539:BGD65539 BPY65539:BPZ65539 BZU65539:BZV65539 CJQ65539:CJR65539 CTM65539:CTN65539 DDI65539:DDJ65539 DNE65539:DNF65539 DXA65539:DXB65539 EGW65539:EGX65539 EQS65539:EQT65539 FAO65539:FAP65539 FKK65539:FKL65539 FUG65539:FUH65539 GEC65539:GED65539 GNY65539:GNZ65539 GXU65539:GXV65539 HHQ65539:HHR65539 HRM65539:HRN65539 IBI65539:IBJ65539 ILE65539:ILF65539 IVA65539:IVB65539 JEW65539:JEX65539 JOS65539:JOT65539 JYO65539:JYP65539 KIK65539:KIL65539 KSG65539:KSH65539 LCC65539:LCD65539 LLY65539:LLZ65539 LVU65539:LVV65539 MFQ65539:MFR65539 MPM65539:MPN65539 MZI65539:MZJ65539 NJE65539:NJF65539 NTA65539:NTB65539 OCW65539:OCX65539 OMS65539:OMT65539 OWO65539:OWP65539 PGK65539:PGL65539 PQG65539:PQH65539 QAC65539:QAD65539 QJY65539:QJZ65539 QTU65539:QTV65539 RDQ65539:RDR65539 RNM65539:RNN65539 RXI65539:RXJ65539 SHE65539:SHF65539 SRA65539:SRB65539 TAW65539:TAX65539 TKS65539:TKT65539 TUO65539:TUP65539 UEK65539:UEL65539 UOG65539:UOH65539 UYC65539:UYD65539 VHY65539:VHZ65539 VRU65539:VRV65539 WBQ65539:WBR65539 WLM65539:WLN65539 WVI65539:WVJ65539 H131075:I131075 IW131075:IX131075 SS131075:ST131075 ACO131075:ACP131075 AMK131075:AML131075 AWG131075:AWH131075 BGC131075:BGD131075 BPY131075:BPZ131075 BZU131075:BZV131075 CJQ131075:CJR131075 CTM131075:CTN131075 DDI131075:DDJ131075 DNE131075:DNF131075 DXA131075:DXB131075 EGW131075:EGX131075 EQS131075:EQT131075 FAO131075:FAP131075 FKK131075:FKL131075 FUG131075:FUH131075 GEC131075:GED131075 GNY131075:GNZ131075 GXU131075:GXV131075 HHQ131075:HHR131075 HRM131075:HRN131075 IBI131075:IBJ131075 ILE131075:ILF131075 IVA131075:IVB131075 JEW131075:JEX131075 JOS131075:JOT131075 JYO131075:JYP131075 KIK131075:KIL131075 KSG131075:KSH131075 LCC131075:LCD131075 LLY131075:LLZ131075 LVU131075:LVV131075 MFQ131075:MFR131075 MPM131075:MPN131075 MZI131075:MZJ131075 NJE131075:NJF131075 NTA131075:NTB131075 OCW131075:OCX131075 OMS131075:OMT131075 OWO131075:OWP131075 PGK131075:PGL131075 PQG131075:PQH131075 QAC131075:QAD131075 QJY131075:QJZ131075 QTU131075:QTV131075 RDQ131075:RDR131075 RNM131075:RNN131075 RXI131075:RXJ131075 SHE131075:SHF131075 SRA131075:SRB131075 TAW131075:TAX131075 TKS131075:TKT131075 TUO131075:TUP131075 UEK131075:UEL131075 UOG131075:UOH131075 UYC131075:UYD131075 VHY131075:VHZ131075 VRU131075:VRV131075 WBQ131075:WBR131075 WLM131075:WLN131075 WVI131075:WVJ131075 H196611:I196611 IW196611:IX196611 SS196611:ST196611 ACO196611:ACP196611 AMK196611:AML196611 AWG196611:AWH196611 BGC196611:BGD196611 BPY196611:BPZ196611 BZU196611:BZV196611 CJQ196611:CJR196611 CTM196611:CTN196611 DDI196611:DDJ196611 DNE196611:DNF196611 DXA196611:DXB196611 EGW196611:EGX196611 EQS196611:EQT196611 FAO196611:FAP196611 FKK196611:FKL196611 FUG196611:FUH196611 GEC196611:GED196611 GNY196611:GNZ196611 GXU196611:GXV196611 HHQ196611:HHR196611 HRM196611:HRN196611 IBI196611:IBJ196611 ILE196611:ILF196611 IVA196611:IVB196611 JEW196611:JEX196611 JOS196611:JOT196611 JYO196611:JYP196611 KIK196611:KIL196611 KSG196611:KSH196611 LCC196611:LCD196611 LLY196611:LLZ196611 LVU196611:LVV196611 MFQ196611:MFR196611 MPM196611:MPN196611 MZI196611:MZJ196611 NJE196611:NJF196611 NTA196611:NTB196611 OCW196611:OCX196611 OMS196611:OMT196611 OWO196611:OWP196611 PGK196611:PGL196611 PQG196611:PQH196611 QAC196611:QAD196611 QJY196611:QJZ196611 QTU196611:QTV196611 RDQ196611:RDR196611 RNM196611:RNN196611 RXI196611:RXJ196611 SHE196611:SHF196611 SRA196611:SRB196611 TAW196611:TAX196611 TKS196611:TKT196611 TUO196611:TUP196611 UEK196611:UEL196611 UOG196611:UOH196611 UYC196611:UYD196611 VHY196611:VHZ196611 VRU196611:VRV196611 WBQ196611:WBR196611 WLM196611:WLN196611 WVI196611:WVJ196611 H262147:I262147 IW262147:IX262147 SS262147:ST262147 ACO262147:ACP262147 AMK262147:AML262147 AWG262147:AWH262147 BGC262147:BGD262147 BPY262147:BPZ262147 BZU262147:BZV262147 CJQ262147:CJR262147 CTM262147:CTN262147 DDI262147:DDJ262147 DNE262147:DNF262147 DXA262147:DXB262147 EGW262147:EGX262147 EQS262147:EQT262147 FAO262147:FAP262147 FKK262147:FKL262147 FUG262147:FUH262147 GEC262147:GED262147 GNY262147:GNZ262147 GXU262147:GXV262147 HHQ262147:HHR262147 HRM262147:HRN262147 IBI262147:IBJ262147 ILE262147:ILF262147 IVA262147:IVB262147 JEW262147:JEX262147 JOS262147:JOT262147 JYO262147:JYP262147 KIK262147:KIL262147 KSG262147:KSH262147 LCC262147:LCD262147 LLY262147:LLZ262147 LVU262147:LVV262147 MFQ262147:MFR262147 MPM262147:MPN262147 MZI262147:MZJ262147 NJE262147:NJF262147 NTA262147:NTB262147 OCW262147:OCX262147 OMS262147:OMT262147 OWO262147:OWP262147 PGK262147:PGL262147 PQG262147:PQH262147 QAC262147:QAD262147 QJY262147:QJZ262147 QTU262147:QTV262147 RDQ262147:RDR262147 RNM262147:RNN262147 RXI262147:RXJ262147 SHE262147:SHF262147 SRA262147:SRB262147 TAW262147:TAX262147 TKS262147:TKT262147 TUO262147:TUP262147 UEK262147:UEL262147 UOG262147:UOH262147 UYC262147:UYD262147 VHY262147:VHZ262147 VRU262147:VRV262147 WBQ262147:WBR262147 WLM262147:WLN262147 WVI262147:WVJ262147 H327683:I327683 IW327683:IX327683 SS327683:ST327683 ACO327683:ACP327683 AMK327683:AML327683 AWG327683:AWH327683 BGC327683:BGD327683 BPY327683:BPZ327683 BZU327683:BZV327683 CJQ327683:CJR327683 CTM327683:CTN327683 DDI327683:DDJ327683 DNE327683:DNF327683 DXA327683:DXB327683 EGW327683:EGX327683 EQS327683:EQT327683 FAO327683:FAP327683 FKK327683:FKL327683 FUG327683:FUH327683 GEC327683:GED327683 GNY327683:GNZ327683 GXU327683:GXV327683 HHQ327683:HHR327683 HRM327683:HRN327683 IBI327683:IBJ327683 ILE327683:ILF327683 IVA327683:IVB327683 JEW327683:JEX327683 JOS327683:JOT327683 JYO327683:JYP327683 KIK327683:KIL327683 KSG327683:KSH327683 LCC327683:LCD327683 LLY327683:LLZ327683 LVU327683:LVV327683 MFQ327683:MFR327683 MPM327683:MPN327683 MZI327683:MZJ327683 NJE327683:NJF327683 NTA327683:NTB327683 OCW327683:OCX327683 OMS327683:OMT327683 OWO327683:OWP327683 PGK327683:PGL327683 PQG327683:PQH327683 QAC327683:QAD327683 QJY327683:QJZ327683 QTU327683:QTV327683 RDQ327683:RDR327683 RNM327683:RNN327683 RXI327683:RXJ327683 SHE327683:SHF327683 SRA327683:SRB327683 TAW327683:TAX327683 TKS327683:TKT327683 TUO327683:TUP327683 UEK327683:UEL327683 UOG327683:UOH327683 UYC327683:UYD327683 VHY327683:VHZ327683 VRU327683:VRV327683 WBQ327683:WBR327683 WLM327683:WLN327683 WVI327683:WVJ327683 H393219:I393219 IW393219:IX393219 SS393219:ST393219 ACO393219:ACP393219 AMK393219:AML393219 AWG393219:AWH393219 BGC393219:BGD393219 BPY393219:BPZ393219 BZU393219:BZV393219 CJQ393219:CJR393219 CTM393219:CTN393219 DDI393219:DDJ393219 DNE393219:DNF393219 DXA393219:DXB393219 EGW393219:EGX393219 EQS393219:EQT393219 FAO393219:FAP393219 FKK393219:FKL393219 FUG393219:FUH393219 GEC393219:GED393219 GNY393219:GNZ393219 GXU393219:GXV393219 HHQ393219:HHR393219 HRM393219:HRN393219 IBI393219:IBJ393219 ILE393219:ILF393219 IVA393219:IVB393219 JEW393219:JEX393219 JOS393219:JOT393219 JYO393219:JYP393219 KIK393219:KIL393219 KSG393219:KSH393219 LCC393219:LCD393219 LLY393219:LLZ393219 LVU393219:LVV393219 MFQ393219:MFR393219 MPM393219:MPN393219 MZI393219:MZJ393219 NJE393219:NJF393219 NTA393219:NTB393219 OCW393219:OCX393219 OMS393219:OMT393219 OWO393219:OWP393219 PGK393219:PGL393219 PQG393219:PQH393219 QAC393219:QAD393219 QJY393219:QJZ393219 QTU393219:QTV393219 RDQ393219:RDR393219 RNM393219:RNN393219 RXI393219:RXJ393219 SHE393219:SHF393219 SRA393219:SRB393219 TAW393219:TAX393219 TKS393219:TKT393219 TUO393219:TUP393219 UEK393219:UEL393219 UOG393219:UOH393219 UYC393219:UYD393219 VHY393219:VHZ393219 VRU393219:VRV393219 WBQ393219:WBR393219 WLM393219:WLN393219 WVI393219:WVJ393219 H458755:I458755 IW458755:IX458755 SS458755:ST458755 ACO458755:ACP458755 AMK458755:AML458755 AWG458755:AWH458755 BGC458755:BGD458755 BPY458755:BPZ458755 BZU458755:BZV458755 CJQ458755:CJR458755 CTM458755:CTN458755 DDI458755:DDJ458755 DNE458755:DNF458755 DXA458755:DXB458755 EGW458755:EGX458755 EQS458755:EQT458755 FAO458755:FAP458755 FKK458755:FKL458755 FUG458755:FUH458755 GEC458755:GED458755 GNY458755:GNZ458755 GXU458755:GXV458755 HHQ458755:HHR458755 HRM458755:HRN458755 IBI458755:IBJ458755 ILE458755:ILF458755 IVA458755:IVB458755 JEW458755:JEX458755 JOS458755:JOT458755 JYO458755:JYP458755 KIK458755:KIL458755 KSG458755:KSH458755 LCC458755:LCD458755 LLY458755:LLZ458755 LVU458755:LVV458755 MFQ458755:MFR458755 MPM458755:MPN458755 MZI458755:MZJ458755 NJE458755:NJF458755 NTA458755:NTB458755 OCW458755:OCX458755 OMS458755:OMT458755 OWO458755:OWP458755 PGK458755:PGL458755 PQG458755:PQH458755 QAC458755:QAD458755 QJY458755:QJZ458755 QTU458755:QTV458755 RDQ458755:RDR458755 RNM458755:RNN458755 RXI458755:RXJ458755 SHE458755:SHF458755 SRA458755:SRB458755 TAW458755:TAX458755 TKS458755:TKT458755 TUO458755:TUP458755 UEK458755:UEL458755 UOG458755:UOH458755 UYC458755:UYD458755 VHY458755:VHZ458755 VRU458755:VRV458755 WBQ458755:WBR458755 WLM458755:WLN458755 WVI458755:WVJ458755 H524291:I524291 IW524291:IX524291 SS524291:ST524291 ACO524291:ACP524291 AMK524291:AML524291 AWG524291:AWH524291 BGC524291:BGD524291 BPY524291:BPZ524291 BZU524291:BZV524291 CJQ524291:CJR524291 CTM524291:CTN524291 DDI524291:DDJ524291 DNE524291:DNF524291 DXA524291:DXB524291 EGW524291:EGX524291 EQS524291:EQT524291 FAO524291:FAP524291 FKK524291:FKL524291 FUG524291:FUH524291 GEC524291:GED524291 GNY524291:GNZ524291 GXU524291:GXV524291 HHQ524291:HHR524291 HRM524291:HRN524291 IBI524291:IBJ524291 ILE524291:ILF524291 IVA524291:IVB524291 JEW524291:JEX524291 JOS524291:JOT524291 JYO524291:JYP524291 KIK524291:KIL524291 KSG524291:KSH524291 LCC524291:LCD524291 LLY524291:LLZ524291 LVU524291:LVV524291 MFQ524291:MFR524291 MPM524291:MPN524291 MZI524291:MZJ524291 NJE524291:NJF524291 NTA524291:NTB524291 OCW524291:OCX524291 OMS524291:OMT524291 OWO524291:OWP524291 PGK524291:PGL524291 PQG524291:PQH524291 QAC524291:QAD524291 QJY524291:QJZ524291 QTU524291:QTV524291 RDQ524291:RDR524291 RNM524291:RNN524291 RXI524291:RXJ524291 SHE524291:SHF524291 SRA524291:SRB524291 TAW524291:TAX524291 TKS524291:TKT524291 TUO524291:TUP524291 UEK524291:UEL524291 UOG524291:UOH524291 UYC524291:UYD524291 VHY524291:VHZ524291 VRU524291:VRV524291 WBQ524291:WBR524291 WLM524291:WLN524291 WVI524291:WVJ524291 H589827:I589827 IW589827:IX589827 SS589827:ST589827 ACO589827:ACP589827 AMK589827:AML589827 AWG589827:AWH589827 BGC589827:BGD589827 BPY589827:BPZ589827 BZU589827:BZV589827 CJQ589827:CJR589827 CTM589827:CTN589827 DDI589827:DDJ589827 DNE589827:DNF589827 DXA589827:DXB589827 EGW589827:EGX589827 EQS589827:EQT589827 FAO589827:FAP589827 FKK589827:FKL589827 FUG589827:FUH589827 GEC589827:GED589827 GNY589827:GNZ589827 GXU589827:GXV589827 HHQ589827:HHR589827 HRM589827:HRN589827 IBI589827:IBJ589827 ILE589827:ILF589827 IVA589827:IVB589827 JEW589827:JEX589827 JOS589827:JOT589827 JYO589827:JYP589827 KIK589827:KIL589827 KSG589827:KSH589827 LCC589827:LCD589827 LLY589827:LLZ589827 LVU589827:LVV589827 MFQ589827:MFR589827 MPM589827:MPN589827 MZI589827:MZJ589827 NJE589827:NJF589827 NTA589827:NTB589827 OCW589827:OCX589827 OMS589827:OMT589827 OWO589827:OWP589827 PGK589827:PGL589827 PQG589827:PQH589827 QAC589827:QAD589827 QJY589827:QJZ589827 QTU589827:QTV589827 RDQ589827:RDR589827 RNM589827:RNN589827 RXI589827:RXJ589827 SHE589827:SHF589827 SRA589827:SRB589827 TAW589827:TAX589827 TKS589827:TKT589827 TUO589827:TUP589827 UEK589827:UEL589827 UOG589827:UOH589827 UYC589827:UYD589827 VHY589827:VHZ589827 VRU589827:VRV589827 WBQ589827:WBR589827 WLM589827:WLN589827 WVI589827:WVJ589827 H655363:I655363 IW655363:IX655363 SS655363:ST655363 ACO655363:ACP655363 AMK655363:AML655363 AWG655363:AWH655363 BGC655363:BGD655363 BPY655363:BPZ655363 BZU655363:BZV655363 CJQ655363:CJR655363 CTM655363:CTN655363 DDI655363:DDJ655363 DNE655363:DNF655363 DXA655363:DXB655363 EGW655363:EGX655363 EQS655363:EQT655363 FAO655363:FAP655363 FKK655363:FKL655363 FUG655363:FUH655363 GEC655363:GED655363 GNY655363:GNZ655363 GXU655363:GXV655363 HHQ655363:HHR655363 HRM655363:HRN655363 IBI655363:IBJ655363 ILE655363:ILF655363 IVA655363:IVB655363 JEW655363:JEX655363 JOS655363:JOT655363 JYO655363:JYP655363 KIK655363:KIL655363 KSG655363:KSH655363 LCC655363:LCD655363 LLY655363:LLZ655363 LVU655363:LVV655363 MFQ655363:MFR655363 MPM655363:MPN655363 MZI655363:MZJ655363 NJE655363:NJF655363 NTA655363:NTB655363 OCW655363:OCX655363 OMS655363:OMT655363 OWO655363:OWP655363 PGK655363:PGL655363 PQG655363:PQH655363 QAC655363:QAD655363 QJY655363:QJZ655363 QTU655363:QTV655363 RDQ655363:RDR655363 RNM655363:RNN655363 RXI655363:RXJ655363 SHE655363:SHF655363 SRA655363:SRB655363 TAW655363:TAX655363 TKS655363:TKT655363 TUO655363:TUP655363 UEK655363:UEL655363 UOG655363:UOH655363 UYC655363:UYD655363 VHY655363:VHZ655363 VRU655363:VRV655363 WBQ655363:WBR655363 WLM655363:WLN655363 WVI655363:WVJ655363 H720899:I720899 IW720899:IX720899 SS720899:ST720899 ACO720899:ACP720899 AMK720899:AML720899 AWG720899:AWH720899 BGC720899:BGD720899 BPY720899:BPZ720899 BZU720899:BZV720899 CJQ720899:CJR720899 CTM720899:CTN720899 DDI720899:DDJ720899 DNE720899:DNF720899 DXA720899:DXB720899 EGW720899:EGX720899 EQS720899:EQT720899 FAO720899:FAP720899 FKK720899:FKL720899 FUG720899:FUH720899 GEC720899:GED720899 GNY720899:GNZ720899 GXU720899:GXV720899 HHQ720899:HHR720899 HRM720899:HRN720899 IBI720899:IBJ720899 ILE720899:ILF720899 IVA720899:IVB720899 JEW720899:JEX720899 JOS720899:JOT720899 JYO720899:JYP720899 KIK720899:KIL720899 KSG720899:KSH720899 LCC720899:LCD720899 LLY720899:LLZ720899 LVU720899:LVV720899 MFQ720899:MFR720899 MPM720899:MPN720899 MZI720899:MZJ720899 NJE720899:NJF720899 NTA720899:NTB720899 OCW720899:OCX720899 OMS720899:OMT720899 OWO720899:OWP720899 PGK720899:PGL720899 PQG720899:PQH720899 QAC720899:QAD720899 QJY720899:QJZ720899 QTU720899:QTV720899 RDQ720899:RDR720899 RNM720899:RNN720899 RXI720899:RXJ720899 SHE720899:SHF720899 SRA720899:SRB720899 TAW720899:TAX720899 TKS720899:TKT720899 TUO720899:TUP720899 UEK720899:UEL720899 UOG720899:UOH720899 UYC720899:UYD720899 VHY720899:VHZ720899 VRU720899:VRV720899 WBQ720899:WBR720899 WLM720899:WLN720899 WVI720899:WVJ720899 H786435:I786435 IW786435:IX786435 SS786435:ST786435 ACO786435:ACP786435 AMK786435:AML786435 AWG786435:AWH786435 BGC786435:BGD786435 BPY786435:BPZ786435 BZU786435:BZV786435 CJQ786435:CJR786435 CTM786435:CTN786435 DDI786435:DDJ786435 DNE786435:DNF786435 DXA786435:DXB786435 EGW786435:EGX786435 EQS786435:EQT786435 FAO786435:FAP786435 FKK786435:FKL786435 FUG786435:FUH786435 GEC786435:GED786435 GNY786435:GNZ786435 GXU786435:GXV786435 HHQ786435:HHR786435 HRM786435:HRN786435 IBI786435:IBJ786435 ILE786435:ILF786435 IVA786435:IVB786435 JEW786435:JEX786435 JOS786435:JOT786435 JYO786435:JYP786435 KIK786435:KIL786435 KSG786435:KSH786435 LCC786435:LCD786435 LLY786435:LLZ786435 LVU786435:LVV786435 MFQ786435:MFR786435 MPM786435:MPN786435 MZI786435:MZJ786435 NJE786435:NJF786435 NTA786435:NTB786435 OCW786435:OCX786435 OMS786435:OMT786435 OWO786435:OWP786435 PGK786435:PGL786435 PQG786435:PQH786435 QAC786435:QAD786435 QJY786435:QJZ786435 QTU786435:QTV786435 RDQ786435:RDR786435 RNM786435:RNN786435 RXI786435:RXJ786435 SHE786435:SHF786435 SRA786435:SRB786435 TAW786435:TAX786435 TKS786435:TKT786435 TUO786435:TUP786435 UEK786435:UEL786435 UOG786435:UOH786435 UYC786435:UYD786435 VHY786435:VHZ786435 VRU786435:VRV786435 WBQ786435:WBR786435 WLM786435:WLN786435 WVI786435:WVJ786435 H851971:I851971 IW851971:IX851971 SS851971:ST851971 ACO851971:ACP851971 AMK851971:AML851971 AWG851971:AWH851971 BGC851971:BGD851971 BPY851971:BPZ851971 BZU851971:BZV851971 CJQ851971:CJR851971 CTM851971:CTN851971 DDI851971:DDJ851971 DNE851971:DNF851971 DXA851971:DXB851971 EGW851971:EGX851971 EQS851971:EQT851971 FAO851971:FAP851971 FKK851971:FKL851971 FUG851971:FUH851971 GEC851971:GED851971 GNY851971:GNZ851971 GXU851971:GXV851971 HHQ851971:HHR851971 HRM851971:HRN851971 IBI851971:IBJ851971 ILE851971:ILF851971 IVA851971:IVB851971 JEW851971:JEX851971 JOS851971:JOT851971 JYO851971:JYP851971 KIK851971:KIL851971 KSG851971:KSH851971 LCC851971:LCD851971 LLY851971:LLZ851971 LVU851971:LVV851971 MFQ851971:MFR851971 MPM851971:MPN851971 MZI851971:MZJ851971 NJE851971:NJF851971 NTA851971:NTB851971 OCW851971:OCX851971 OMS851971:OMT851971 OWO851971:OWP851971 PGK851971:PGL851971 PQG851971:PQH851971 QAC851971:QAD851971 QJY851971:QJZ851971 QTU851971:QTV851971 RDQ851971:RDR851971 RNM851971:RNN851971 RXI851971:RXJ851971 SHE851971:SHF851971 SRA851971:SRB851971 TAW851971:TAX851971 TKS851971:TKT851971 TUO851971:TUP851971 UEK851971:UEL851971 UOG851971:UOH851971 UYC851971:UYD851971 VHY851971:VHZ851971 VRU851971:VRV851971 WBQ851971:WBR851971 WLM851971:WLN851971 WVI851971:WVJ851971 H917507:I917507 IW917507:IX917507 SS917507:ST917507 ACO917507:ACP917507 AMK917507:AML917507 AWG917507:AWH917507 BGC917507:BGD917507 BPY917507:BPZ917507 BZU917507:BZV917507 CJQ917507:CJR917507 CTM917507:CTN917507 DDI917507:DDJ917507 DNE917507:DNF917507 DXA917507:DXB917507 EGW917507:EGX917507 EQS917507:EQT917507 FAO917507:FAP917507 FKK917507:FKL917507 FUG917507:FUH917507 GEC917507:GED917507 GNY917507:GNZ917507 GXU917507:GXV917507 HHQ917507:HHR917507 HRM917507:HRN917507 IBI917507:IBJ917507 ILE917507:ILF917507 IVA917507:IVB917507 JEW917507:JEX917507 JOS917507:JOT917507 JYO917507:JYP917507 KIK917507:KIL917507 KSG917507:KSH917507 LCC917507:LCD917507 LLY917507:LLZ917507 LVU917507:LVV917507 MFQ917507:MFR917507 MPM917507:MPN917507 MZI917507:MZJ917507 NJE917507:NJF917507 NTA917507:NTB917507 OCW917507:OCX917507 OMS917507:OMT917507 OWO917507:OWP917507 PGK917507:PGL917507 PQG917507:PQH917507 QAC917507:QAD917507 QJY917507:QJZ917507 QTU917507:QTV917507 RDQ917507:RDR917507 RNM917507:RNN917507 RXI917507:RXJ917507 SHE917507:SHF917507 SRA917507:SRB917507 TAW917507:TAX917507 TKS917507:TKT917507 TUO917507:TUP917507 UEK917507:UEL917507 UOG917507:UOH917507 UYC917507:UYD917507 VHY917507:VHZ917507 VRU917507:VRV917507 WBQ917507:WBR917507 WLM917507:WLN917507 WVI917507:WVJ917507 H983043:I983043 IW983043:IX983043 SS983043:ST983043 ACO983043:ACP983043 AMK983043:AML983043 AWG983043:AWH983043 BGC983043:BGD983043 BPY983043:BPZ983043 BZU983043:BZV983043 CJQ983043:CJR983043 CTM983043:CTN983043 DDI983043:DDJ983043 DNE983043:DNF983043 DXA983043:DXB983043 EGW983043:EGX983043 EQS983043:EQT983043 FAO983043:FAP983043 FKK983043:FKL983043 FUG983043:FUH983043 GEC983043:GED983043 GNY983043:GNZ983043 GXU983043:GXV983043 HHQ983043:HHR983043 HRM983043:HRN983043 IBI983043:IBJ983043 ILE983043:ILF983043 IVA983043:IVB983043 JEW983043:JEX983043 JOS983043:JOT983043 JYO983043:JYP983043 KIK983043:KIL983043 KSG983043:KSH983043 LCC983043:LCD983043 LLY983043:LLZ983043 LVU983043:LVV983043 MFQ983043:MFR983043 MPM983043:MPN983043 MZI983043:MZJ983043 NJE983043:NJF983043 NTA983043:NTB983043 OCW983043:OCX983043 OMS983043:OMT983043 OWO983043:OWP983043 PGK983043:PGL983043 PQG983043:PQH983043 QAC983043:QAD983043 QJY983043:QJZ983043 QTU983043:QTV983043 RDQ983043:RDR983043 RNM983043:RNN983043 RXI983043:RXJ983043 SHE983043:SHF983043 SRA983043:SRB983043 TAW983043:TAX983043 TKS983043:TKT983043 TUO983043:TUP983043 UEK983043:UEL983043 UOG983043:UOH983043 UYC983043:UYD983043 VHY983043:VHZ983043 VRU983043:VRV983043 WBQ983043:WBR983043 WLM983043:WLN983043">
      <formula1>#REF!</formula1>
    </dataValidation>
    <dataValidation type="list" showInputMessage="1" showErrorMessage="1" sqref="WVI983043 WLM983043 WBQ983043 VRU983043 VHY983043 UYC983043 UOG983043 UEK983043 TUO983043 TKS983043 TAW983043 SRA983043 SHE983043 RXI983043 RNM983043 RDQ983043 QTU983043 QJY983043 QAC983043 PQG983043 PGK983043 OWO983043 OMS983043 OCW983043 NTA983043 NJE983043 MZI983043 MPM983043 MFQ983043 LVU983043 LLY983043 LCC983043 KSG983043 KIK983043 JYO983043 JOS983043 JEW983043 IVA983043 ILE983043 IBI983043 HRM983043 HHQ983043 GXU983043 GNY983043 GEC983043 FUG983043 FKK983043 FAO983043 EQS983043 EGW983043 DXA983043 DNE983043 DDI983043 CTM983043 CJQ983043 BZU983043 BPY983043 BGC983043 AWG983043 AMK983043 ACO983043 SS983043 IW983043 H983043 WVI917507 WLM917507 WBQ917507 VRU917507 VHY917507 UYC917507 UOG917507 UEK917507 TUO917507 TKS917507 TAW917507 SRA917507 SHE917507 RXI917507 RNM917507 RDQ917507 QTU917507 QJY917507 QAC917507 PQG917507 PGK917507 OWO917507 OMS917507 OCW917507 NTA917507 NJE917507 MZI917507 MPM917507 MFQ917507 LVU917507 LLY917507 LCC917507 KSG917507 KIK917507 JYO917507 JOS917507 JEW917507 IVA917507 ILE917507 IBI917507 HRM917507 HHQ917507 GXU917507 GNY917507 GEC917507 FUG917507 FKK917507 FAO917507 EQS917507 EGW917507 DXA917507 DNE917507 DDI917507 CTM917507 CJQ917507 BZU917507 BPY917507 BGC917507 AWG917507 AMK917507 ACO917507 SS917507 IW917507 H917507 WVI851971 WLM851971 WBQ851971 VRU851971 VHY851971 UYC851971 UOG851971 UEK851971 TUO851971 TKS851971 TAW851971 SRA851971 SHE851971 RXI851971 RNM851971 RDQ851971 QTU851971 QJY851971 QAC851971 PQG851971 PGK851971 OWO851971 OMS851971 OCW851971 NTA851971 NJE851971 MZI851971 MPM851971 MFQ851971 LVU851971 LLY851971 LCC851971 KSG851971 KIK851971 JYO851971 JOS851971 JEW851971 IVA851971 ILE851971 IBI851971 HRM851971 HHQ851971 GXU851971 GNY851971 GEC851971 FUG851971 FKK851971 FAO851971 EQS851971 EGW851971 DXA851971 DNE851971 DDI851971 CTM851971 CJQ851971 BZU851971 BPY851971 BGC851971 AWG851971 AMK851971 ACO851971 SS851971 IW851971 H851971 WVI786435 WLM786435 WBQ786435 VRU786435 VHY786435 UYC786435 UOG786435 UEK786435 TUO786435 TKS786435 TAW786435 SRA786435 SHE786435 RXI786435 RNM786435 RDQ786435 QTU786435 QJY786435 QAC786435 PQG786435 PGK786435 OWO786435 OMS786435 OCW786435 NTA786435 NJE786435 MZI786435 MPM786435 MFQ786435 LVU786435 LLY786435 LCC786435 KSG786435 KIK786435 JYO786435 JOS786435 JEW786435 IVA786435 ILE786435 IBI786435 HRM786435 HHQ786435 GXU786435 GNY786435 GEC786435 FUG786435 FKK786435 FAO786435 EQS786435 EGW786435 DXA786435 DNE786435 DDI786435 CTM786435 CJQ786435 BZU786435 BPY786435 BGC786435 AWG786435 AMK786435 ACO786435 SS786435 IW786435 H786435 WVI720899 WLM720899 WBQ720899 VRU720899 VHY720899 UYC720899 UOG720899 UEK720899 TUO720899 TKS720899 TAW720899 SRA720899 SHE720899 RXI720899 RNM720899 RDQ720899 QTU720899 QJY720899 QAC720899 PQG720899 PGK720899 OWO720899 OMS720899 OCW720899 NTA720899 NJE720899 MZI720899 MPM720899 MFQ720899 LVU720899 LLY720899 LCC720899 KSG720899 KIK720899 JYO720899 JOS720899 JEW720899 IVA720899 ILE720899 IBI720899 HRM720899 HHQ720899 GXU720899 GNY720899 GEC720899 FUG720899 FKK720899 FAO720899 EQS720899 EGW720899 DXA720899 DNE720899 DDI720899 CTM720899 CJQ720899 BZU720899 BPY720899 BGC720899 AWG720899 AMK720899 ACO720899 SS720899 IW720899 H720899 WVI655363 WLM655363 WBQ655363 VRU655363 VHY655363 UYC655363 UOG655363 UEK655363 TUO655363 TKS655363 TAW655363 SRA655363 SHE655363 RXI655363 RNM655363 RDQ655363 QTU655363 QJY655363 QAC655363 PQG655363 PGK655363 OWO655363 OMS655363 OCW655363 NTA655363 NJE655363 MZI655363 MPM655363 MFQ655363 LVU655363 LLY655363 LCC655363 KSG655363 KIK655363 JYO655363 JOS655363 JEW655363 IVA655363 ILE655363 IBI655363 HRM655363 HHQ655363 GXU655363 GNY655363 GEC655363 FUG655363 FKK655363 FAO655363 EQS655363 EGW655363 DXA655363 DNE655363 DDI655363 CTM655363 CJQ655363 BZU655363 BPY655363 BGC655363 AWG655363 AMK655363 ACO655363 SS655363 IW655363 H655363 WVI589827 WLM589827 WBQ589827 VRU589827 VHY589827 UYC589827 UOG589827 UEK589827 TUO589827 TKS589827 TAW589827 SRA589827 SHE589827 RXI589827 RNM589827 RDQ589827 QTU589827 QJY589827 QAC589827 PQG589827 PGK589827 OWO589827 OMS589827 OCW589827 NTA589827 NJE589827 MZI589827 MPM589827 MFQ589827 LVU589827 LLY589827 LCC589827 KSG589827 KIK589827 JYO589827 JOS589827 JEW589827 IVA589827 ILE589827 IBI589827 HRM589827 HHQ589827 GXU589827 GNY589827 GEC589827 FUG589827 FKK589827 FAO589827 EQS589827 EGW589827 DXA589827 DNE589827 DDI589827 CTM589827 CJQ589827 BZU589827 BPY589827 BGC589827 AWG589827 AMK589827 ACO589827 SS589827 IW589827 H589827 WVI524291 WLM524291 WBQ524291 VRU524291 VHY524291 UYC524291 UOG524291 UEK524291 TUO524291 TKS524291 TAW524291 SRA524291 SHE524291 RXI524291 RNM524291 RDQ524291 QTU524291 QJY524291 QAC524291 PQG524291 PGK524291 OWO524291 OMS524291 OCW524291 NTA524291 NJE524291 MZI524291 MPM524291 MFQ524291 LVU524291 LLY524291 LCC524291 KSG524291 KIK524291 JYO524291 JOS524291 JEW524291 IVA524291 ILE524291 IBI524291 HRM524291 HHQ524291 GXU524291 GNY524291 GEC524291 FUG524291 FKK524291 FAO524291 EQS524291 EGW524291 DXA524291 DNE524291 DDI524291 CTM524291 CJQ524291 BZU524291 BPY524291 BGC524291 AWG524291 AMK524291 ACO524291 SS524291 IW524291 H524291 WVI458755 WLM458755 WBQ458755 VRU458755 VHY458755 UYC458755 UOG458755 UEK458755 TUO458755 TKS458755 TAW458755 SRA458755 SHE458755 RXI458755 RNM458755 RDQ458755 QTU458755 QJY458755 QAC458755 PQG458755 PGK458755 OWO458755 OMS458755 OCW458755 NTA458755 NJE458755 MZI458755 MPM458755 MFQ458755 LVU458755 LLY458755 LCC458755 KSG458755 KIK458755 JYO458755 JOS458755 JEW458755 IVA458755 ILE458755 IBI458755 HRM458755 HHQ458755 GXU458755 GNY458755 GEC458755 FUG458755 FKK458755 FAO458755 EQS458755 EGW458755 DXA458755 DNE458755 DDI458755 CTM458755 CJQ458755 BZU458755 BPY458755 BGC458755 AWG458755 AMK458755 ACO458755 SS458755 IW458755 H458755 WVI393219 WLM393219 WBQ393219 VRU393219 VHY393219 UYC393219 UOG393219 UEK393219 TUO393219 TKS393219 TAW393219 SRA393219 SHE393219 RXI393219 RNM393219 RDQ393219 QTU393219 QJY393219 QAC393219 PQG393219 PGK393219 OWO393219 OMS393219 OCW393219 NTA393219 NJE393219 MZI393219 MPM393219 MFQ393219 LVU393219 LLY393219 LCC393219 KSG393219 KIK393219 JYO393219 JOS393219 JEW393219 IVA393219 ILE393219 IBI393219 HRM393219 HHQ393219 GXU393219 GNY393219 GEC393219 FUG393219 FKK393219 FAO393219 EQS393219 EGW393219 DXA393219 DNE393219 DDI393219 CTM393219 CJQ393219 BZU393219 BPY393219 BGC393219 AWG393219 AMK393219 ACO393219 SS393219 IW393219 H393219 WVI327683 WLM327683 WBQ327683 VRU327683 VHY327683 UYC327683 UOG327683 UEK327683 TUO327683 TKS327683 TAW327683 SRA327683 SHE327683 RXI327683 RNM327683 RDQ327683 QTU327683 QJY327683 QAC327683 PQG327683 PGK327683 OWO327683 OMS327683 OCW327683 NTA327683 NJE327683 MZI327683 MPM327683 MFQ327683 LVU327683 LLY327683 LCC327683 KSG327683 KIK327683 JYO327683 JOS327683 JEW327683 IVA327683 ILE327683 IBI327683 HRM327683 HHQ327683 GXU327683 GNY327683 GEC327683 FUG327683 FKK327683 FAO327683 EQS327683 EGW327683 DXA327683 DNE327683 DDI327683 CTM327683 CJQ327683 BZU327683 BPY327683 BGC327683 AWG327683 AMK327683 ACO327683 SS327683 IW327683 H327683 WVI262147 WLM262147 WBQ262147 VRU262147 VHY262147 UYC262147 UOG262147 UEK262147 TUO262147 TKS262147 TAW262147 SRA262147 SHE262147 RXI262147 RNM262147 RDQ262147 QTU262147 QJY262147 QAC262147 PQG262147 PGK262147 OWO262147 OMS262147 OCW262147 NTA262147 NJE262147 MZI262147 MPM262147 MFQ262147 LVU262147 LLY262147 LCC262147 KSG262147 KIK262147 JYO262147 JOS262147 JEW262147 IVA262147 ILE262147 IBI262147 HRM262147 HHQ262147 GXU262147 GNY262147 GEC262147 FUG262147 FKK262147 FAO262147 EQS262147 EGW262147 DXA262147 DNE262147 DDI262147 CTM262147 CJQ262147 BZU262147 BPY262147 BGC262147 AWG262147 AMK262147 ACO262147 SS262147 IW262147 H262147 WVI196611 WLM196611 WBQ196611 VRU196611 VHY196611 UYC196611 UOG196611 UEK196611 TUO196611 TKS196611 TAW196611 SRA196611 SHE196611 RXI196611 RNM196611 RDQ196611 QTU196611 QJY196611 QAC196611 PQG196611 PGK196611 OWO196611 OMS196611 OCW196611 NTA196611 NJE196611 MZI196611 MPM196611 MFQ196611 LVU196611 LLY196611 LCC196611 KSG196611 KIK196611 JYO196611 JOS196611 JEW196611 IVA196611 ILE196611 IBI196611 HRM196611 HHQ196611 GXU196611 GNY196611 GEC196611 FUG196611 FKK196611 FAO196611 EQS196611 EGW196611 DXA196611 DNE196611 DDI196611 CTM196611 CJQ196611 BZU196611 BPY196611 BGC196611 AWG196611 AMK196611 ACO196611 SS196611 IW196611 H196611 WVI131075 WLM131075 WBQ131075 VRU131075 VHY131075 UYC131075 UOG131075 UEK131075 TUO131075 TKS131075 TAW131075 SRA131075 SHE131075 RXI131075 RNM131075 RDQ131075 QTU131075 QJY131075 QAC131075 PQG131075 PGK131075 OWO131075 OMS131075 OCW131075 NTA131075 NJE131075 MZI131075 MPM131075 MFQ131075 LVU131075 LLY131075 LCC131075 KSG131075 KIK131075 JYO131075 JOS131075 JEW131075 IVA131075 ILE131075 IBI131075 HRM131075 HHQ131075 GXU131075 GNY131075 GEC131075 FUG131075 FKK131075 FAO131075 EQS131075 EGW131075 DXA131075 DNE131075 DDI131075 CTM131075 CJQ131075 BZU131075 BPY131075 BGC131075 AWG131075 AMK131075 ACO131075 SS131075 IW131075 H131075 WVI65539 WLM65539 WBQ65539 VRU65539 VHY65539 UYC65539 UOG65539 UEK65539 TUO65539 TKS65539 TAW65539 SRA65539 SHE65539 RXI65539 RNM65539 RDQ65539 QTU65539 QJY65539 QAC65539 PQG65539 PGK65539 OWO65539 OMS65539 OCW65539 NTA65539 NJE65539 MZI65539 MPM65539 MFQ65539 LVU65539 LLY65539 LCC65539 KSG65539 KIK65539 JYO65539 JOS65539 JEW65539 IVA65539 ILE65539 IBI65539 HRM65539 HHQ65539 GXU65539 GNY65539 GEC65539 FUG65539 FKK65539 FAO65539 EQS65539 EGW65539 DXA65539 DNE65539 DDI65539 CTM65539 CJQ65539 BZU65539 BPY65539 BGC65539 AWG65539 AMK65539 ACO65539 SS65539 IW65539 H65539 WVI3 WLM3 WBQ3 VRU3 VHY3 UYC3 UOG3 UEK3 TUO3 TKS3 TAW3 SRA3 SHE3 RXI3 RNM3 RDQ3 QTU3 QJY3 QAC3 PQG3 PGK3 OWO3 OMS3 OCW3 NTA3 NJE3 MZI3 MPM3 MFQ3 LVU3 LLY3 LCC3 KSG3 KIK3 JYO3 JOS3 JEW3 IVA3 ILE3 IBI3 HRM3 HHQ3 GXU3 GNY3 GEC3 FUG3 FKK3 FAO3 EQS3 EGW3 DXA3 DNE3 DDI3 CTM3 CJQ3 BZU3 BPY3 BGC3 AWG3 AMK3 ACO3 SS3 IW3">
      <formula1>$M$8:$M$19</formula1>
    </dataValidation>
    <dataValidation type="list" allowBlank="1" showInputMessage="1" showErrorMessage="1" sqref="H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H65538 IW65538 SS65538 ACO65538 AMK65538 AWG65538 BGC65538 BPY65538 BZU65538 CJQ65538 CTM65538 DDI65538 DNE65538 DXA65538 EGW65538 EQS65538 FAO65538 FKK65538 FUG65538 GEC65538 GNY65538 GXU65538 HHQ65538 HRM65538 IBI65538 ILE65538 IVA65538 JEW65538 JOS65538 JYO65538 KIK65538 KSG65538 LCC65538 LLY65538 LVU65538 MFQ65538 MPM65538 MZI65538 NJE65538 NTA65538 OCW65538 OMS65538 OWO65538 PGK65538 PQG65538 QAC65538 QJY65538 QTU65538 RDQ65538 RNM65538 RXI65538 SHE65538 SRA65538 TAW65538 TKS65538 TUO65538 UEK65538 UOG65538 UYC65538 VHY65538 VRU65538 WBQ65538 WLM65538 WVI65538 H131074 IW131074 SS131074 ACO131074 AMK131074 AWG131074 BGC131074 BPY131074 BZU131074 CJQ131074 CTM131074 DDI131074 DNE131074 DXA131074 EGW131074 EQS131074 FAO131074 FKK131074 FUG131074 GEC131074 GNY131074 GXU131074 HHQ131074 HRM131074 IBI131074 ILE131074 IVA131074 JEW131074 JOS131074 JYO131074 KIK131074 KSG131074 LCC131074 LLY131074 LVU131074 MFQ131074 MPM131074 MZI131074 NJE131074 NTA131074 OCW131074 OMS131074 OWO131074 PGK131074 PQG131074 QAC131074 QJY131074 QTU131074 RDQ131074 RNM131074 RXI131074 SHE131074 SRA131074 TAW131074 TKS131074 TUO131074 UEK131074 UOG131074 UYC131074 VHY131074 VRU131074 WBQ131074 WLM131074 WVI131074 H196610 IW196610 SS196610 ACO196610 AMK196610 AWG196610 BGC196610 BPY196610 BZU196610 CJQ196610 CTM196610 DDI196610 DNE196610 DXA196610 EGW196610 EQS196610 FAO196610 FKK196610 FUG196610 GEC196610 GNY196610 GXU196610 HHQ196610 HRM196610 IBI196610 ILE196610 IVA196610 JEW196610 JOS196610 JYO196610 KIK196610 KSG196610 LCC196610 LLY196610 LVU196610 MFQ196610 MPM196610 MZI196610 NJE196610 NTA196610 OCW196610 OMS196610 OWO196610 PGK196610 PQG196610 QAC196610 QJY196610 QTU196610 RDQ196610 RNM196610 RXI196610 SHE196610 SRA196610 TAW196610 TKS196610 TUO196610 UEK196610 UOG196610 UYC196610 VHY196610 VRU196610 WBQ196610 WLM196610 WVI196610 H262146 IW262146 SS262146 ACO262146 AMK262146 AWG262146 BGC262146 BPY262146 BZU262146 CJQ262146 CTM262146 DDI262146 DNE262146 DXA262146 EGW262146 EQS262146 FAO262146 FKK262146 FUG262146 GEC262146 GNY262146 GXU262146 HHQ262146 HRM262146 IBI262146 ILE262146 IVA262146 JEW262146 JOS262146 JYO262146 KIK262146 KSG262146 LCC262146 LLY262146 LVU262146 MFQ262146 MPM262146 MZI262146 NJE262146 NTA262146 OCW262146 OMS262146 OWO262146 PGK262146 PQG262146 QAC262146 QJY262146 QTU262146 RDQ262146 RNM262146 RXI262146 SHE262146 SRA262146 TAW262146 TKS262146 TUO262146 UEK262146 UOG262146 UYC262146 VHY262146 VRU262146 WBQ262146 WLM262146 WVI262146 H327682 IW327682 SS327682 ACO327682 AMK327682 AWG327682 BGC327682 BPY327682 BZU327682 CJQ327682 CTM327682 DDI327682 DNE327682 DXA327682 EGW327682 EQS327682 FAO327682 FKK327682 FUG327682 GEC327682 GNY327682 GXU327682 HHQ327682 HRM327682 IBI327682 ILE327682 IVA327682 JEW327682 JOS327682 JYO327682 KIK327682 KSG327682 LCC327682 LLY327682 LVU327682 MFQ327682 MPM327682 MZI327682 NJE327682 NTA327682 OCW327682 OMS327682 OWO327682 PGK327682 PQG327682 QAC327682 QJY327682 QTU327682 RDQ327682 RNM327682 RXI327682 SHE327682 SRA327682 TAW327682 TKS327682 TUO327682 UEK327682 UOG327682 UYC327682 VHY327682 VRU327682 WBQ327682 WLM327682 WVI327682 H393218 IW393218 SS393218 ACO393218 AMK393218 AWG393218 BGC393218 BPY393218 BZU393218 CJQ393218 CTM393218 DDI393218 DNE393218 DXA393218 EGW393218 EQS393218 FAO393218 FKK393218 FUG393218 GEC393218 GNY393218 GXU393218 HHQ393218 HRM393218 IBI393218 ILE393218 IVA393218 JEW393218 JOS393218 JYO393218 KIK393218 KSG393218 LCC393218 LLY393218 LVU393218 MFQ393218 MPM393218 MZI393218 NJE393218 NTA393218 OCW393218 OMS393218 OWO393218 PGK393218 PQG393218 QAC393218 QJY393218 QTU393218 RDQ393218 RNM393218 RXI393218 SHE393218 SRA393218 TAW393218 TKS393218 TUO393218 UEK393218 UOG393218 UYC393218 VHY393218 VRU393218 WBQ393218 WLM393218 WVI393218 H458754 IW458754 SS458754 ACO458754 AMK458754 AWG458754 BGC458754 BPY458754 BZU458754 CJQ458754 CTM458754 DDI458754 DNE458754 DXA458754 EGW458754 EQS458754 FAO458754 FKK458754 FUG458754 GEC458754 GNY458754 GXU458754 HHQ458754 HRM458754 IBI458754 ILE458754 IVA458754 JEW458754 JOS458754 JYO458754 KIK458754 KSG458754 LCC458754 LLY458754 LVU458754 MFQ458754 MPM458754 MZI458754 NJE458754 NTA458754 OCW458754 OMS458754 OWO458754 PGK458754 PQG458754 QAC458754 QJY458754 QTU458754 RDQ458754 RNM458754 RXI458754 SHE458754 SRA458754 TAW458754 TKS458754 TUO458754 UEK458754 UOG458754 UYC458754 VHY458754 VRU458754 WBQ458754 WLM458754 WVI458754 H524290 IW524290 SS524290 ACO524290 AMK524290 AWG524290 BGC524290 BPY524290 BZU524290 CJQ524290 CTM524290 DDI524290 DNE524290 DXA524290 EGW524290 EQS524290 FAO524290 FKK524290 FUG524290 GEC524290 GNY524290 GXU524290 HHQ524290 HRM524290 IBI524290 ILE524290 IVA524290 JEW524290 JOS524290 JYO524290 KIK524290 KSG524290 LCC524290 LLY524290 LVU524290 MFQ524290 MPM524290 MZI524290 NJE524290 NTA524290 OCW524290 OMS524290 OWO524290 PGK524290 PQG524290 QAC524290 QJY524290 QTU524290 RDQ524290 RNM524290 RXI524290 SHE524290 SRA524290 TAW524290 TKS524290 TUO524290 UEK524290 UOG524290 UYC524290 VHY524290 VRU524290 WBQ524290 WLM524290 WVI524290 H589826 IW589826 SS589826 ACO589826 AMK589826 AWG589826 BGC589826 BPY589826 BZU589826 CJQ589826 CTM589826 DDI589826 DNE589826 DXA589826 EGW589826 EQS589826 FAO589826 FKK589826 FUG589826 GEC589826 GNY589826 GXU589826 HHQ589826 HRM589826 IBI589826 ILE589826 IVA589826 JEW589826 JOS589826 JYO589826 KIK589826 KSG589826 LCC589826 LLY589826 LVU589826 MFQ589826 MPM589826 MZI589826 NJE589826 NTA589826 OCW589826 OMS589826 OWO589826 PGK589826 PQG589826 QAC589826 QJY589826 QTU589826 RDQ589826 RNM589826 RXI589826 SHE589826 SRA589826 TAW589826 TKS589826 TUO589826 UEK589826 UOG589826 UYC589826 VHY589826 VRU589826 WBQ589826 WLM589826 WVI589826 H655362 IW655362 SS655362 ACO655362 AMK655362 AWG655362 BGC655362 BPY655362 BZU655362 CJQ655362 CTM655362 DDI655362 DNE655362 DXA655362 EGW655362 EQS655362 FAO655362 FKK655362 FUG655362 GEC655362 GNY655362 GXU655362 HHQ655362 HRM655362 IBI655362 ILE655362 IVA655362 JEW655362 JOS655362 JYO655362 KIK655362 KSG655362 LCC655362 LLY655362 LVU655362 MFQ655362 MPM655362 MZI655362 NJE655362 NTA655362 OCW655362 OMS655362 OWO655362 PGK655362 PQG655362 QAC655362 QJY655362 QTU655362 RDQ655362 RNM655362 RXI655362 SHE655362 SRA655362 TAW655362 TKS655362 TUO655362 UEK655362 UOG655362 UYC655362 VHY655362 VRU655362 WBQ655362 WLM655362 WVI655362 H720898 IW720898 SS720898 ACO720898 AMK720898 AWG720898 BGC720898 BPY720898 BZU720898 CJQ720898 CTM720898 DDI720898 DNE720898 DXA720898 EGW720898 EQS720898 FAO720898 FKK720898 FUG720898 GEC720898 GNY720898 GXU720898 HHQ720898 HRM720898 IBI720898 ILE720898 IVA720898 JEW720898 JOS720898 JYO720898 KIK720898 KSG720898 LCC720898 LLY720898 LVU720898 MFQ720898 MPM720898 MZI720898 NJE720898 NTA720898 OCW720898 OMS720898 OWO720898 PGK720898 PQG720898 QAC720898 QJY720898 QTU720898 RDQ720898 RNM720898 RXI720898 SHE720898 SRA720898 TAW720898 TKS720898 TUO720898 UEK720898 UOG720898 UYC720898 VHY720898 VRU720898 WBQ720898 WLM720898 WVI720898 H786434 IW786434 SS786434 ACO786434 AMK786434 AWG786434 BGC786434 BPY786434 BZU786434 CJQ786434 CTM786434 DDI786434 DNE786434 DXA786434 EGW786434 EQS786434 FAO786434 FKK786434 FUG786434 GEC786434 GNY786434 GXU786434 HHQ786434 HRM786434 IBI786434 ILE786434 IVA786434 JEW786434 JOS786434 JYO786434 KIK786434 KSG786434 LCC786434 LLY786434 LVU786434 MFQ786434 MPM786434 MZI786434 NJE786434 NTA786434 OCW786434 OMS786434 OWO786434 PGK786434 PQG786434 QAC786434 QJY786434 QTU786434 RDQ786434 RNM786434 RXI786434 SHE786434 SRA786434 TAW786434 TKS786434 TUO786434 UEK786434 UOG786434 UYC786434 VHY786434 VRU786434 WBQ786434 WLM786434 WVI786434 H851970 IW851970 SS851970 ACO851970 AMK851970 AWG851970 BGC851970 BPY851970 BZU851970 CJQ851970 CTM851970 DDI851970 DNE851970 DXA851970 EGW851970 EQS851970 FAO851970 FKK851970 FUG851970 GEC851970 GNY851970 GXU851970 HHQ851970 HRM851970 IBI851970 ILE851970 IVA851970 JEW851970 JOS851970 JYO851970 KIK851970 KSG851970 LCC851970 LLY851970 LVU851970 MFQ851970 MPM851970 MZI851970 NJE851970 NTA851970 OCW851970 OMS851970 OWO851970 PGK851970 PQG851970 QAC851970 QJY851970 QTU851970 RDQ851970 RNM851970 RXI851970 SHE851970 SRA851970 TAW851970 TKS851970 TUO851970 UEK851970 UOG851970 UYC851970 VHY851970 VRU851970 WBQ851970 WLM851970 WVI851970 H917506 IW917506 SS917506 ACO917506 AMK917506 AWG917506 BGC917506 BPY917506 BZU917506 CJQ917506 CTM917506 DDI917506 DNE917506 DXA917506 EGW917506 EQS917506 FAO917506 FKK917506 FUG917506 GEC917506 GNY917506 GXU917506 HHQ917506 HRM917506 IBI917506 ILE917506 IVA917506 JEW917506 JOS917506 JYO917506 KIK917506 KSG917506 LCC917506 LLY917506 LVU917506 MFQ917506 MPM917506 MZI917506 NJE917506 NTA917506 OCW917506 OMS917506 OWO917506 PGK917506 PQG917506 QAC917506 QJY917506 QTU917506 RDQ917506 RNM917506 RXI917506 SHE917506 SRA917506 TAW917506 TKS917506 TUO917506 UEK917506 UOG917506 UYC917506 VHY917506 VRU917506 WBQ917506 WLM917506 WVI917506 H983042 IW983042 SS983042 ACO983042 AMK983042 AWG983042 BGC983042 BPY983042 BZU983042 CJQ983042 CTM983042 DDI983042 DNE983042 DXA983042 EGW983042 EQS983042 FAO983042 FKK983042 FUG983042 GEC983042 GNY983042 GXU983042 HHQ983042 HRM983042 IBI983042 ILE983042 IVA983042 JEW983042 JOS983042 JYO983042 KIK983042 KSG983042 LCC983042 LLY983042 LVU983042 MFQ983042 MPM983042 MZI983042 NJE983042 NTA983042 OCW983042 OMS983042 OWO983042 PGK983042 PQG983042 QAC983042 QJY983042 QTU983042 RDQ983042 RNM983042 RXI983042 SHE983042 SRA983042 TAW983042 TKS983042 TUO983042 UEK983042 UOG983042 UYC983042 VHY983042 VRU983042 WBQ983042 WLM983042 WVI983042">
      <formula1>$O$8:$O$19</formula1>
    </dataValidation>
    <dataValidation type="list" allowBlank="1" showInputMessage="1" showErrorMessage="1" sqref="WVC983044:WVC983058 ACI4:ACI18 AME4:AME18 AWA4:AWA18 BFW4:BFW18 BPS4:BPS18 BZO4:BZO18 CJK4:CJK18 CTG4:CTG18 DDC4:DDC18 DMY4:DMY18 DWU4:DWU18 EGQ4:EGQ18 EQM4:EQM18 FAI4:FAI18 FKE4:FKE18 FUA4:FUA18 GDW4:GDW18 GNS4:GNS18 GXO4:GXO18 HHK4:HHK18 HRG4:HRG18 IBC4:IBC18 IKY4:IKY18 IUU4:IUU18 JEQ4:JEQ18 JOM4:JOM18 JYI4:JYI18 KIE4:KIE18 KSA4:KSA18 LBW4:LBW18 LLS4:LLS18 LVO4:LVO18 MFK4:MFK18 MPG4:MPG18 MZC4:MZC18 NIY4:NIY18 NSU4:NSU18 OCQ4:OCQ18 OMM4:OMM18 OWI4:OWI18 PGE4:PGE18 PQA4:PQA18 PZW4:PZW18 QJS4:QJS18 QTO4:QTO18 RDK4:RDK18 RNG4:RNG18 RXC4:RXC18 SGY4:SGY18 SQU4:SQU18 TAQ4:TAQ18 TKM4:TKM18 TUI4:TUI18 UEE4:UEE18 UOA4:UOA18 UXW4:UXW18 VHS4:VHS18 VRO4:VRO18 WBK4:WBK18 WLG4:WLG18 WVC4:WVC18 B65540:B65554 IQ65540:IQ65554 SM65540:SM65554 ACI65540:ACI65554 AME65540:AME65554 AWA65540:AWA65554 BFW65540:BFW65554 BPS65540:BPS65554 BZO65540:BZO65554 CJK65540:CJK65554 CTG65540:CTG65554 DDC65540:DDC65554 DMY65540:DMY65554 DWU65540:DWU65554 EGQ65540:EGQ65554 EQM65540:EQM65554 FAI65540:FAI65554 FKE65540:FKE65554 FUA65540:FUA65554 GDW65540:GDW65554 GNS65540:GNS65554 GXO65540:GXO65554 HHK65540:HHK65554 HRG65540:HRG65554 IBC65540:IBC65554 IKY65540:IKY65554 IUU65540:IUU65554 JEQ65540:JEQ65554 JOM65540:JOM65554 JYI65540:JYI65554 KIE65540:KIE65554 KSA65540:KSA65554 LBW65540:LBW65554 LLS65540:LLS65554 LVO65540:LVO65554 MFK65540:MFK65554 MPG65540:MPG65554 MZC65540:MZC65554 NIY65540:NIY65554 NSU65540:NSU65554 OCQ65540:OCQ65554 OMM65540:OMM65554 OWI65540:OWI65554 PGE65540:PGE65554 PQA65540:PQA65554 PZW65540:PZW65554 QJS65540:QJS65554 QTO65540:QTO65554 RDK65540:RDK65554 RNG65540:RNG65554 RXC65540:RXC65554 SGY65540:SGY65554 SQU65540:SQU65554 TAQ65540:TAQ65554 TKM65540:TKM65554 TUI65540:TUI65554 UEE65540:UEE65554 UOA65540:UOA65554 UXW65540:UXW65554 VHS65540:VHS65554 VRO65540:VRO65554 WBK65540:WBK65554 WLG65540:WLG65554 WVC65540:WVC65554 B131076:B131090 IQ131076:IQ131090 SM131076:SM131090 ACI131076:ACI131090 AME131076:AME131090 AWA131076:AWA131090 BFW131076:BFW131090 BPS131076:BPS131090 BZO131076:BZO131090 CJK131076:CJK131090 CTG131076:CTG131090 DDC131076:DDC131090 DMY131076:DMY131090 DWU131076:DWU131090 EGQ131076:EGQ131090 EQM131076:EQM131090 FAI131076:FAI131090 FKE131076:FKE131090 FUA131076:FUA131090 GDW131076:GDW131090 GNS131076:GNS131090 GXO131076:GXO131090 HHK131076:HHK131090 HRG131076:HRG131090 IBC131076:IBC131090 IKY131076:IKY131090 IUU131076:IUU131090 JEQ131076:JEQ131090 JOM131076:JOM131090 JYI131076:JYI131090 KIE131076:KIE131090 KSA131076:KSA131090 LBW131076:LBW131090 LLS131076:LLS131090 LVO131076:LVO131090 MFK131076:MFK131090 MPG131076:MPG131090 MZC131076:MZC131090 NIY131076:NIY131090 NSU131076:NSU131090 OCQ131076:OCQ131090 OMM131076:OMM131090 OWI131076:OWI131090 PGE131076:PGE131090 PQA131076:PQA131090 PZW131076:PZW131090 QJS131076:QJS131090 QTO131076:QTO131090 RDK131076:RDK131090 RNG131076:RNG131090 RXC131076:RXC131090 SGY131076:SGY131090 SQU131076:SQU131090 TAQ131076:TAQ131090 TKM131076:TKM131090 TUI131076:TUI131090 UEE131076:UEE131090 UOA131076:UOA131090 UXW131076:UXW131090 VHS131076:VHS131090 VRO131076:VRO131090 WBK131076:WBK131090 WLG131076:WLG131090 WVC131076:WVC131090 B196612:B196626 IQ196612:IQ196626 SM196612:SM196626 ACI196612:ACI196626 AME196612:AME196626 AWA196612:AWA196626 BFW196612:BFW196626 BPS196612:BPS196626 BZO196612:BZO196626 CJK196612:CJK196626 CTG196612:CTG196626 DDC196612:DDC196626 DMY196612:DMY196626 DWU196612:DWU196626 EGQ196612:EGQ196626 EQM196612:EQM196626 FAI196612:FAI196626 FKE196612:FKE196626 FUA196612:FUA196626 GDW196612:GDW196626 GNS196612:GNS196626 GXO196612:GXO196626 HHK196612:HHK196626 HRG196612:HRG196626 IBC196612:IBC196626 IKY196612:IKY196626 IUU196612:IUU196626 JEQ196612:JEQ196626 JOM196612:JOM196626 JYI196612:JYI196626 KIE196612:KIE196626 KSA196612:KSA196626 LBW196612:LBW196626 LLS196612:LLS196626 LVO196612:LVO196626 MFK196612:MFK196626 MPG196612:MPG196626 MZC196612:MZC196626 NIY196612:NIY196626 NSU196612:NSU196626 OCQ196612:OCQ196626 OMM196612:OMM196626 OWI196612:OWI196626 PGE196612:PGE196626 PQA196612:PQA196626 PZW196612:PZW196626 QJS196612:QJS196626 QTO196612:QTO196626 RDK196612:RDK196626 RNG196612:RNG196626 RXC196612:RXC196626 SGY196612:SGY196626 SQU196612:SQU196626 TAQ196612:TAQ196626 TKM196612:TKM196626 TUI196612:TUI196626 UEE196612:UEE196626 UOA196612:UOA196626 UXW196612:UXW196626 VHS196612:VHS196626 VRO196612:VRO196626 WBK196612:WBK196626 WLG196612:WLG196626 WVC196612:WVC196626 B262148:B262162 IQ262148:IQ262162 SM262148:SM262162 ACI262148:ACI262162 AME262148:AME262162 AWA262148:AWA262162 BFW262148:BFW262162 BPS262148:BPS262162 BZO262148:BZO262162 CJK262148:CJK262162 CTG262148:CTG262162 DDC262148:DDC262162 DMY262148:DMY262162 DWU262148:DWU262162 EGQ262148:EGQ262162 EQM262148:EQM262162 FAI262148:FAI262162 FKE262148:FKE262162 FUA262148:FUA262162 GDW262148:GDW262162 GNS262148:GNS262162 GXO262148:GXO262162 HHK262148:HHK262162 HRG262148:HRG262162 IBC262148:IBC262162 IKY262148:IKY262162 IUU262148:IUU262162 JEQ262148:JEQ262162 JOM262148:JOM262162 JYI262148:JYI262162 KIE262148:KIE262162 KSA262148:KSA262162 LBW262148:LBW262162 LLS262148:LLS262162 LVO262148:LVO262162 MFK262148:MFK262162 MPG262148:MPG262162 MZC262148:MZC262162 NIY262148:NIY262162 NSU262148:NSU262162 OCQ262148:OCQ262162 OMM262148:OMM262162 OWI262148:OWI262162 PGE262148:PGE262162 PQA262148:PQA262162 PZW262148:PZW262162 QJS262148:QJS262162 QTO262148:QTO262162 RDK262148:RDK262162 RNG262148:RNG262162 RXC262148:RXC262162 SGY262148:SGY262162 SQU262148:SQU262162 TAQ262148:TAQ262162 TKM262148:TKM262162 TUI262148:TUI262162 UEE262148:UEE262162 UOA262148:UOA262162 UXW262148:UXW262162 VHS262148:VHS262162 VRO262148:VRO262162 WBK262148:WBK262162 WLG262148:WLG262162 WVC262148:WVC262162 B327684:B327698 IQ327684:IQ327698 SM327684:SM327698 ACI327684:ACI327698 AME327684:AME327698 AWA327684:AWA327698 BFW327684:BFW327698 BPS327684:BPS327698 BZO327684:BZO327698 CJK327684:CJK327698 CTG327684:CTG327698 DDC327684:DDC327698 DMY327684:DMY327698 DWU327684:DWU327698 EGQ327684:EGQ327698 EQM327684:EQM327698 FAI327684:FAI327698 FKE327684:FKE327698 FUA327684:FUA327698 GDW327684:GDW327698 GNS327684:GNS327698 GXO327684:GXO327698 HHK327684:HHK327698 HRG327684:HRG327698 IBC327684:IBC327698 IKY327684:IKY327698 IUU327684:IUU327698 JEQ327684:JEQ327698 JOM327684:JOM327698 JYI327684:JYI327698 KIE327684:KIE327698 KSA327684:KSA327698 LBW327684:LBW327698 LLS327684:LLS327698 LVO327684:LVO327698 MFK327684:MFK327698 MPG327684:MPG327698 MZC327684:MZC327698 NIY327684:NIY327698 NSU327684:NSU327698 OCQ327684:OCQ327698 OMM327684:OMM327698 OWI327684:OWI327698 PGE327684:PGE327698 PQA327684:PQA327698 PZW327684:PZW327698 QJS327684:QJS327698 QTO327684:QTO327698 RDK327684:RDK327698 RNG327684:RNG327698 RXC327684:RXC327698 SGY327684:SGY327698 SQU327684:SQU327698 TAQ327684:TAQ327698 TKM327684:TKM327698 TUI327684:TUI327698 UEE327684:UEE327698 UOA327684:UOA327698 UXW327684:UXW327698 VHS327684:VHS327698 VRO327684:VRO327698 WBK327684:WBK327698 WLG327684:WLG327698 WVC327684:WVC327698 B393220:B393234 IQ393220:IQ393234 SM393220:SM393234 ACI393220:ACI393234 AME393220:AME393234 AWA393220:AWA393234 BFW393220:BFW393234 BPS393220:BPS393234 BZO393220:BZO393234 CJK393220:CJK393234 CTG393220:CTG393234 DDC393220:DDC393234 DMY393220:DMY393234 DWU393220:DWU393234 EGQ393220:EGQ393234 EQM393220:EQM393234 FAI393220:FAI393234 FKE393220:FKE393234 FUA393220:FUA393234 GDW393220:GDW393234 GNS393220:GNS393234 GXO393220:GXO393234 HHK393220:HHK393234 HRG393220:HRG393234 IBC393220:IBC393234 IKY393220:IKY393234 IUU393220:IUU393234 JEQ393220:JEQ393234 JOM393220:JOM393234 JYI393220:JYI393234 KIE393220:KIE393234 KSA393220:KSA393234 LBW393220:LBW393234 LLS393220:LLS393234 LVO393220:LVO393234 MFK393220:MFK393234 MPG393220:MPG393234 MZC393220:MZC393234 NIY393220:NIY393234 NSU393220:NSU393234 OCQ393220:OCQ393234 OMM393220:OMM393234 OWI393220:OWI393234 PGE393220:PGE393234 PQA393220:PQA393234 PZW393220:PZW393234 QJS393220:QJS393234 QTO393220:QTO393234 RDK393220:RDK393234 RNG393220:RNG393234 RXC393220:RXC393234 SGY393220:SGY393234 SQU393220:SQU393234 TAQ393220:TAQ393234 TKM393220:TKM393234 TUI393220:TUI393234 UEE393220:UEE393234 UOA393220:UOA393234 UXW393220:UXW393234 VHS393220:VHS393234 VRO393220:VRO393234 WBK393220:WBK393234 WLG393220:WLG393234 WVC393220:WVC393234 B458756:B458770 IQ458756:IQ458770 SM458756:SM458770 ACI458756:ACI458770 AME458756:AME458770 AWA458756:AWA458770 BFW458756:BFW458770 BPS458756:BPS458770 BZO458756:BZO458770 CJK458756:CJK458770 CTG458756:CTG458770 DDC458756:DDC458770 DMY458756:DMY458770 DWU458756:DWU458770 EGQ458756:EGQ458770 EQM458756:EQM458770 FAI458756:FAI458770 FKE458756:FKE458770 FUA458756:FUA458770 GDW458756:GDW458770 GNS458756:GNS458770 GXO458756:GXO458770 HHK458756:HHK458770 HRG458756:HRG458770 IBC458756:IBC458770 IKY458756:IKY458770 IUU458756:IUU458770 JEQ458756:JEQ458770 JOM458756:JOM458770 JYI458756:JYI458770 KIE458756:KIE458770 KSA458756:KSA458770 LBW458756:LBW458770 LLS458756:LLS458770 LVO458756:LVO458770 MFK458756:MFK458770 MPG458756:MPG458770 MZC458756:MZC458770 NIY458756:NIY458770 NSU458756:NSU458770 OCQ458756:OCQ458770 OMM458756:OMM458770 OWI458756:OWI458770 PGE458756:PGE458770 PQA458756:PQA458770 PZW458756:PZW458770 QJS458756:QJS458770 QTO458756:QTO458770 RDK458756:RDK458770 RNG458756:RNG458770 RXC458756:RXC458770 SGY458756:SGY458770 SQU458756:SQU458770 TAQ458756:TAQ458770 TKM458756:TKM458770 TUI458756:TUI458770 UEE458756:UEE458770 UOA458756:UOA458770 UXW458756:UXW458770 VHS458756:VHS458770 VRO458756:VRO458770 WBK458756:WBK458770 WLG458756:WLG458770 WVC458756:WVC458770 B524292:B524306 IQ524292:IQ524306 SM524292:SM524306 ACI524292:ACI524306 AME524292:AME524306 AWA524292:AWA524306 BFW524292:BFW524306 BPS524292:BPS524306 BZO524292:BZO524306 CJK524292:CJK524306 CTG524292:CTG524306 DDC524292:DDC524306 DMY524292:DMY524306 DWU524292:DWU524306 EGQ524292:EGQ524306 EQM524292:EQM524306 FAI524292:FAI524306 FKE524292:FKE524306 FUA524292:FUA524306 GDW524292:GDW524306 GNS524292:GNS524306 GXO524292:GXO524306 HHK524292:HHK524306 HRG524292:HRG524306 IBC524292:IBC524306 IKY524292:IKY524306 IUU524292:IUU524306 JEQ524292:JEQ524306 JOM524292:JOM524306 JYI524292:JYI524306 KIE524292:KIE524306 KSA524292:KSA524306 LBW524292:LBW524306 LLS524292:LLS524306 LVO524292:LVO524306 MFK524292:MFK524306 MPG524292:MPG524306 MZC524292:MZC524306 NIY524292:NIY524306 NSU524292:NSU524306 OCQ524292:OCQ524306 OMM524292:OMM524306 OWI524292:OWI524306 PGE524292:PGE524306 PQA524292:PQA524306 PZW524292:PZW524306 QJS524292:QJS524306 QTO524292:QTO524306 RDK524292:RDK524306 RNG524292:RNG524306 RXC524292:RXC524306 SGY524292:SGY524306 SQU524292:SQU524306 TAQ524292:TAQ524306 TKM524292:TKM524306 TUI524292:TUI524306 UEE524292:UEE524306 UOA524292:UOA524306 UXW524292:UXW524306 VHS524292:VHS524306 VRO524292:VRO524306 WBK524292:WBK524306 WLG524292:WLG524306 WVC524292:WVC524306 B589828:B589842 IQ589828:IQ589842 SM589828:SM589842 ACI589828:ACI589842 AME589828:AME589842 AWA589828:AWA589842 BFW589828:BFW589842 BPS589828:BPS589842 BZO589828:BZO589842 CJK589828:CJK589842 CTG589828:CTG589842 DDC589828:DDC589842 DMY589828:DMY589842 DWU589828:DWU589842 EGQ589828:EGQ589842 EQM589828:EQM589842 FAI589828:FAI589842 FKE589828:FKE589842 FUA589828:FUA589842 GDW589828:GDW589842 GNS589828:GNS589842 GXO589828:GXO589842 HHK589828:HHK589842 HRG589828:HRG589842 IBC589828:IBC589842 IKY589828:IKY589842 IUU589828:IUU589842 JEQ589828:JEQ589842 JOM589828:JOM589842 JYI589828:JYI589842 KIE589828:KIE589842 KSA589828:KSA589842 LBW589828:LBW589842 LLS589828:LLS589842 LVO589828:LVO589842 MFK589828:MFK589842 MPG589828:MPG589842 MZC589828:MZC589842 NIY589828:NIY589842 NSU589828:NSU589842 OCQ589828:OCQ589842 OMM589828:OMM589842 OWI589828:OWI589842 PGE589828:PGE589842 PQA589828:PQA589842 PZW589828:PZW589842 QJS589828:QJS589842 QTO589828:QTO589842 RDK589828:RDK589842 RNG589828:RNG589842 RXC589828:RXC589842 SGY589828:SGY589842 SQU589828:SQU589842 TAQ589828:TAQ589842 TKM589828:TKM589842 TUI589828:TUI589842 UEE589828:UEE589842 UOA589828:UOA589842 UXW589828:UXW589842 VHS589828:VHS589842 VRO589828:VRO589842 WBK589828:WBK589842 WLG589828:WLG589842 WVC589828:WVC589842 B655364:B655378 IQ655364:IQ655378 SM655364:SM655378 ACI655364:ACI655378 AME655364:AME655378 AWA655364:AWA655378 BFW655364:BFW655378 BPS655364:BPS655378 BZO655364:BZO655378 CJK655364:CJK655378 CTG655364:CTG655378 DDC655364:DDC655378 DMY655364:DMY655378 DWU655364:DWU655378 EGQ655364:EGQ655378 EQM655364:EQM655378 FAI655364:FAI655378 FKE655364:FKE655378 FUA655364:FUA655378 GDW655364:GDW655378 GNS655364:GNS655378 GXO655364:GXO655378 HHK655364:HHK655378 HRG655364:HRG655378 IBC655364:IBC655378 IKY655364:IKY655378 IUU655364:IUU655378 JEQ655364:JEQ655378 JOM655364:JOM655378 JYI655364:JYI655378 KIE655364:KIE655378 KSA655364:KSA655378 LBW655364:LBW655378 LLS655364:LLS655378 LVO655364:LVO655378 MFK655364:MFK655378 MPG655364:MPG655378 MZC655364:MZC655378 NIY655364:NIY655378 NSU655364:NSU655378 OCQ655364:OCQ655378 OMM655364:OMM655378 OWI655364:OWI655378 PGE655364:PGE655378 PQA655364:PQA655378 PZW655364:PZW655378 QJS655364:QJS655378 QTO655364:QTO655378 RDK655364:RDK655378 RNG655364:RNG655378 RXC655364:RXC655378 SGY655364:SGY655378 SQU655364:SQU655378 TAQ655364:TAQ655378 TKM655364:TKM655378 TUI655364:TUI655378 UEE655364:UEE655378 UOA655364:UOA655378 UXW655364:UXW655378 VHS655364:VHS655378 VRO655364:VRO655378 WBK655364:WBK655378 WLG655364:WLG655378 WVC655364:WVC655378 B720900:B720914 IQ720900:IQ720914 SM720900:SM720914 ACI720900:ACI720914 AME720900:AME720914 AWA720900:AWA720914 BFW720900:BFW720914 BPS720900:BPS720914 BZO720900:BZO720914 CJK720900:CJK720914 CTG720900:CTG720914 DDC720900:DDC720914 DMY720900:DMY720914 DWU720900:DWU720914 EGQ720900:EGQ720914 EQM720900:EQM720914 FAI720900:FAI720914 FKE720900:FKE720914 FUA720900:FUA720914 GDW720900:GDW720914 GNS720900:GNS720914 GXO720900:GXO720914 HHK720900:HHK720914 HRG720900:HRG720914 IBC720900:IBC720914 IKY720900:IKY720914 IUU720900:IUU720914 JEQ720900:JEQ720914 JOM720900:JOM720914 JYI720900:JYI720914 KIE720900:KIE720914 KSA720900:KSA720914 LBW720900:LBW720914 LLS720900:LLS720914 LVO720900:LVO720914 MFK720900:MFK720914 MPG720900:MPG720914 MZC720900:MZC720914 NIY720900:NIY720914 NSU720900:NSU720914 OCQ720900:OCQ720914 OMM720900:OMM720914 OWI720900:OWI720914 PGE720900:PGE720914 PQA720900:PQA720914 PZW720900:PZW720914 QJS720900:QJS720914 QTO720900:QTO720914 RDK720900:RDK720914 RNG720900:RNG720914 RXC720900:RXC720914 SGY720900:SGY720914 SQU720900:SQU720914 TAQ720900:TAQ720914 TKM720900:TKM720914 TUI720900:TUI720914 UEE720900:UEE720914 UOA720900:UOA720914 UXW720900:UXW720914 VHS720900:VHS720914 VRO720900:VRO720914 WBK720900:WBK720914 WLG720900:WLG720914 WVC720900:WVC720914 B786436:B786450 IQ786436:IQ786450 SM786436:SM786450 ACI786436:ACI786450 AME786436:AME786450 AWA786436:AWA786450 BFW786436:BFW786450 BPS786436:BPS786450 BZO786436:BZO786450 CJK786436:CJK786450 CTG786436:CTG786450 DDC786436:DDC786450 DMY786436:DMY786450 DWU786436:DWU786450 EGQ786436:EGQ786450 EQM786436:EQM786450 FAI786436:FAI786450 FKE786436:FKE786450 FUA786436:FUA786450 GDW786436:GDW786450 GNS786436:GNS786450 GXO786436:GXO786450 HHK786436:HHK786450 HRG786436:HRG786450 IBC786436:IBC786450 IKY786436:IKY786450 IUU786436:IUU786450 JEQ786436:JEQ786450 JOM786436:JOM786450 JYI786436:JYI786450 KIE786436:KIE786450 KSA786436:KSA786450 LBW786436:LBW786450 LLS786436:LLS786450 LVO786436:LVO786450 MFK786436:MFK786450 MPG786436:MPG786450 MZC786436:MZC786450 NIY786436:NIY786450 NSU786436:NSU786450 OCQ786436:OCQ786450 OMM786436:OMM786450 OWI786436:OWI786450 PGE786436:PGE786450 PQA786436:PQA786450 PZW786436:PZW786450 QJS786436:QJS786450 QTO786436:QTO786450 RDK786436:RDK786450 RNG786436:RNG786450 RXC786436:RXC786450 SGY786436:SGY786450 SQU786436:SQU786450 TAQ786436:TAQ786450 TKM786436:TKM786450 TUI786436:TUI786450 UEE786436:UEE786450 UOA786436:UOA786450 UXW786436:UXW786450 VHS786436:VHS786450 VRO786436:VRO786450 WBK786436:WBK786450 WLG786436:WLG786450 WVC786436:WVC786450 B851972:B851986 IQ851972:IQ851986 SM851972:SM851986 ACI851972:ACI851986 AME851972:AME851986 AWA851972:AWA851986 BFW851972:BFW851986 BPS851972:BPS851986 BZO851972:BZO851986 CJK851972:CJK851986 CTG851972:CTG851986 DDC851972:DDC851986 DMY851972:DMY851986 DWU851972:DWU851986 EGQ851972:EGQ851986 EQM851972:EQM851986 FAI851972:FAI851986 FKE851972:FKE851986 FUA851972:FUA851986 GDW851972:GDW851986 GNS851972:GNS851986 GXO851972:GXO851986 HHK851972:HHK851986 HRG851972:HRG851986 IBC851972:IBC851986 IKY851972:IKY851986 IUU851972:IUU851986 JEQ851972:JEQ851986 JOM851972:JOM851986 JYI851972:JYI851986 KIE851972:KIE851986 KSA851972:KSA851986 LBW851972:LBW851986 LLS851972:LLS851986 LVO851972:LVO851986 MFK851972:MFK851986 MPG851972:MPG851986 MZC851972:MZC851986 NIY851972:NIY851986 NSU851972:NSU851986 OCQ851972:OCQ851986 OMM851972:OMM851986 OWI851972:OWI851986 PGE851972:PGE851986 PQA851972:PQA851986 PZW851972:PZW851986 QJS851972:QJS851986 QTO851972:QTO851986 RDK851972:RDK851986 RNG851972:RNG851986 RXC851972:RXC851986 SGY851972:SGY851986 SQU851972:SQU851986 TAQ851972:TAQ851986 TKM851972:TKM851986 TUI851972:TUI851986 UEE851972:UEE851986 UOA851972:UOA851986 UXW851972:UXW851986 VHS851972:VHS851986 VRO851972:VRO851986 WBK851972:WBK851986 WLG851972:WLG851986 WVC851972:WVC851986 B917508:B917522 IQ917508:IQ917522 SM917508:SM917522 ACI917508:ACI917522 AME917508:AME917522 AWA917508:AWA917522 BFW917508:BFW917522 BPS917508:BPS917522 BZO917508:BZO917522 CJK917508:CJK917522 CTG917508:CTG917522 DDC917508:DDC917522 DMY917508:DMY917522 DWU917508:DWU917522 EGQ917508:EGQ917522 EQM917508:EQM917522 FAI917508:FAI917522 FKE917508:FKE917522 FUA917508:FUA917522 GDW917508:GDW917522 GNS917508:GNS917522 GXO917508:GXO917522 HHK917508:HHK917522 HRG917508:HRG917522 IBC917508:IBC917522 IKY917508:IKY917522 IUU917508:IUU917522 JEQ917508:JEQ917522 JOM917508:JOM917522 JYI917508:JYI917522 KIE917508:KIE917522 KSA917508:KSA917522 LBW917508:LBW917522 LLS917508:LLS917522 LVO917508:LVO917522 MFK917508:MFK917522 MPG917508:MPG917522 MZC917508:MZC917522 NIY917508:NIY917522 NSU917508:NSU917522 OCQ917508:OCQ917522 OMM917508:OMM917522 OWI917508:OWI917522 PGE917508:PGE917522 PQA917508:PQA917522 PZW917508:PZW917522 QJS917508:QJS917522 QTO917508:QTO917522 RDK917508:RDK917522 RNG917508:RNG917522 RXC917508:RXC917522 SGY917508:SGY917522 SQU917508:SQU917522 TAQ917508:TAQ917522 TKM917508:TKM917522 TUI917508:TUI917522 UEE917508:UEE917522 UOA917508:UOA917522 UXW917508:UXW917522 VHS917508:VHS917522 VRO917508:VRO917522 WBK917508:WBK917522 WLG917508:WLG917522 WVC917508:WVC917522 B983044:B983058 IQ983044:IQ983058 SM983044:SM983058 ACI983044:ACI983058 AME983044:AME983058 AWA983044:AWA983058 BFW983044:BFW983058 BPS983044:BPS983058 BZO983044:BZO983058 CJK983044:CJK983058 CTG983044:CTG983058 DDC983044:DDC983058 DMY983044:DMY983058 DWU983044:DWU983058 EGQ983044:EGQ983058 EQM983044:EQM983058 FAI983044:FAI983058 FKE983044:FKE983058 FUA983044:FUA983058 GDW983044:GDW983058 GNS983044:GNS983058 GXO983044:GXO983058 HHK983044:HHK983058 HRG983044:HRG983058 IBC983044:IBC983058 IKY983044:IKY983058 IUU983044:IUU983058 JEQ983044:JEQ983058 JOM983044:JOM983058 JYI983044:JYI983058 KIE983044:KIE983058 KSA983044:KSA983058 LBW983044:LBW983058 LLS983044:LLS983058 LVO983044:LVO983058 MFK983044:MFK983058 MPG983044:MPG983058 MZC983044:MZC983058 NIY983044:NIY983058 NSU983044:NSU983058 OCQ983044:OCQ983058 OMM983044:OMM983058 OWI983044:OWI983058 PGE983044:PGE983058 PQA983044:PQA983058 PZW983044:PZW983058 QJS983044:QJS983058 QTO983044:QTO983058 RDK983044:RDK983058 RNG983044:RNG983058 RXC983044:RXC983058 SGY983044:SGY983058 SQU983044:SQU983058 TAQ983044:TAQ983058 TKM983044:TKM983058 TUI983044:TUI983058 UEE983044:UEE983058 UOA983044:UOA983058 UXW983044:UXW983058 VHS983044:VHS983058 VRO983044:VRO983058 WBK983044:WBK983058 WLG983044:WLG983058 IQ4:IQ18 SM4:SM18">
      <formula1>$N$8:$N$17</formula1>
    </dataValidation>
    <dataValidation type="list" allowBlank="1" showInputMessage="1" showErrorMessage="1" sqref="WVI983055 WLM983055 WBQ983055 VRU983055 VHY983055 UYC983055 UOG983055 UEK983055 TUO983055 TKS983055 TAW983055 SRA983055 SHE983055 RXI983055 RNM983055 RDQ983055 QTU983055 QJY983055 QAC983055 PQG983055 PGK983055 OWO983055 OMS983055 OCW983055 NTA983055 NJE983055 MZI983055 MPM983055 MFQ983055 LVU983055 LLY983055 LCC983055 KSG983055 KIK983055 JYO983055 JOS983055 JEW983055 IVA983055 ILE983055 IBI983055 HRM983055 HHQ983055 GXU983055 GNY983055 GEC983055 FUG983055 FKK983055 FAO983055 EQS983055 EGW983055 DXA983055 DNE983055 DDI983055 CTM983055 CJQ983055 BZU983055 BPY983055 BGC983055 AWG983055 AMK983055 ACO983055 SS983055 IW983055 H983055 WVI917519 WLM917519 WBQ917519 VRU917519 VHY917519 UYC917519 UOG917519 UEK917519 TUO917519 TKS917519 TAW917519 SRA917519 SHE917519 RXI917519 RNM917519 RDQ917519 QTU917519 QJY917519 QAC917519 PQG917519 PGK917519 OWO917519 OMS917519 OCW917519 NTA917519 NJE917519 MZI917519 MPM917519 MFQ917519 LVU917519 LLY917519 LCC917519 KSG917519 KIK917519 JYO917519 JOS917519 JEW917519 IVA917519 ILE917519 IBI917519 HRM917519 HHQ917519 GXU917519 GNY917519 GEC917519 FUG917519 FKK917519 FAO917519 EQS917519 EGW917519 DXA917519 DNE917519 DDI917519 CTM917519 CJQ917519 BZU917519 BPY917519 BGC917519 AWG917519 AMK917519 ACO917519 SS917519 IW917519 H917519 WVI851983 WLM851983 WBQ851983 VRU851983 VHY851983 UYC851983 UOG851983 UEK851983 TUO851983 TKS851983 TAW851983 SRA851983 SHE851983 RXI851983 RNM851983 RDQ851983 QTU851983 QJY851983 QAC851983 PQG851983 PGK851983 OWO851983 OMS851983 OCW851983 NTA851983 NJE851983 MZI851983 MPM851983 MFQ851983 LVU851983 LLY851983 LCC851983 KSG851983 KIK851983 JYO851983 JOS851983 JEW851983 IVA851983 ILE851983 IBI851983 HRM851983 HHQ851983 GXU851983 GNY851983 GEC851983 FUG851983 FKK851983 FAO851983 EQS851983 EGW851983 DXA851983 DNE851983 DDI851983 CTM851983 CJQ851983 BZU851983 BPY851983 BGC851983 AWG851983 AMK851983 ACO851983 SS851983 IW851983 H851983 WVI786447 WLM786447 WBQ786447 VRU786447 VHY786447 UYC786447 UOG786447 UEK786447 TUO786447 TKS786447 TAW786447 SRA786447 SHE786447 RXI786447 RNM786447 RDQ786447 QTU786447 QJY786447 QAC786447 PQG786447 PGK786447 OWO786447 OMS786447 OCW786447 NTA786447 NJE786447 MZI786447 MPM786447 MFQ786447 LVU786447 LLY786447 LCC786447 KSG786447 KIK786447 JYO786447 JOS786447 JEW786447 IVA786447 ILE786447 IBI786447 HRM786447 HHQ786447 GXU786447 GNY786447 GEC786447 FUG786447 FKK786447 FAO786447 EQS786447 EGW786447 DXA786447 DNE786447 DDI786447 CTM786447 CJQ786447 BZU786447 BPY786447 BGC786447 AWG786447 AMK786447 ACO786447 SS786447 IW786447 H786447 WVI720911 WLM720911 WBQ720911 VRU720911 VHY720911 UYC720911 UOG720911 UEK720911 TUO720911 TKS720911 TAW720911 SRA720911 SHE720911 RXI720911 RNM720911 RDQ720911 QTU720911 QJY720911 QAC720911 PQG720911 PGK720911 OWO720911 OMS720911 OCW720911 NTA720911 NJE720911 MZI720911 MPM720911 MFQ720911 LVU720911 LLY720911 LCC720911 KSG720911 KIK720911 JYO720911 JOS720911 JEW720911 IVA720911 ILE720911 IBI720911 HRM720911 HHQ720911 GXU720911 GNY720911 GEC720911 FUG720911 FKK720911 FAO720911 EQS720911 EGW720911 DXA720911 DNE720911 DDI720911 CTM720911 CJQ720911 BZU720911 BPY720911 BGC720911 AWG720911 AMK720911 ACO720911 SS720911 IW720911 H720911 WVI655375 WLM655375 WBQ655375 VRU655375 VHY655375 UYC655375 UOG655375 UEK655375 TUO655375 TKS655375 TAW655375 SRA655375 SHE655375 RXI655375 RNM655375 RDQ655375 QTU655375 QJY655375 QAC655375 PQG655375 PGK655375 OWO655375 OMS655375 OCW655375 NTA655375 NJE655375 MZI655375 MPM655375 MFQ655375 LVU655375 LLY655375 LCC655375 KSG655375 KIK655375 JYO655375 JOS655375 JEW655375 IVA655375 ILE655375 IBI655375 HRM655375 HHQ655375 GXU655375 GNY655375 GEC655375 FUG655375 FKK655375 FAO655375 EQS655375 EGW655375 DXA655375 DNE655375 DDI655375 CTM655375 CJQ655375 BZU655375 BPY655375 BGC655375 AWG655375 AMK655375 ACO655375 SS655375 IW655375 H655375 WVI589839 WLM589839 WBQ589839 VRU589839 VHY589839 UYC589839 UOG589839 UEK589839 TUO589839 TKS589839 TAW589839 SRA589839 SHE589839 RXI589839 RNM589839 RDQ589839 QTU589839 QJY589839 QAC589839 PQG589839 PGK589839 OWO589839 OMS589839 OCW589839 NTA589839 NJE589839 MZI589839 MPM589839 MFQ589839 LVU589839 LLY589839 LCC589839 KSG589839 KIK589839 JYO589839 JOS589839 JEW589839 IVA589839 ILE589839 IBI589839 HRM589839 HHQ589839 GXU589839 GNY589839 GEC589839 FUG589839 FKK589839 FAO589839 EQS589839 EGW589839 DXA589839 DNE589839 DDI589839 CTM589839 CJQ589839 BZU589839 BPY589839 BGC589839 AWG589839 AMK589839 ACO589839 SS589839 IW589839 H589839 WVI524303 WLM524303 WBQ524303 VRU524303 VHY524303 UYC524303 UOG524303 UEK524303 TUO524303 TKS524303 TAW524303 SRA524303 SHE524303 RXI524303 RNM524303 RDQ524303 QTU524303 QJY524303 QAC524303 PQG524303 PGK524303 OWO524303 OMS524303 OCW524303 NTA524303 NJE524303 MZI524303 MPM524303 MFQ524303 LVU524303 LLY524303 LCC524303 KSG524303 KIK524303 JYO524303 JOS524303 JEW524303 IVA524303 ILE524303 IBI524303 HRM524303 HHQ524303 GXU524303 GNY524303 GEC524303 FUG524303 FKK524303 FAO524303 EQS524303 EGW524303 DXA524303 DNE524303 DDI524303 CTM524303 CJQ524303 BZU524303 BPY524303 BGC524303 AWG524303 AMK524303 ACO524303 SS524303 IW524303 H524303 WVI458767 WLM458767 WBQ458767 VRU458767 VHY458767 UYC458767 UOG458767 UEK458767 TUO458767 TKS458767 TAW458767 SRA458767 SHE458767 RXI458767 RNM458767 RDQ458767 QTU458767 QJY458767 QAC458767 PQG458767 PGK458767 OWO458767 OMS458767 OCW458767 NTA458767 NJE458767 MZI458767 MPM458767 MFQ458767 LVU458767 LLY458767 LCC458767 KSG458767 KIK458767 JYO458767 JOS458767 JEW458767 IVA458767 ILE458767 IBI458767 HRM458767 HHQ458767 GXU458767 GNY458767 GEC458767 FUG458767 FKK458767 FAO458767 EQS458767 EGW458767 DXA458767 DNE458767 DDI458767 CTM458767 CJQ458767 BZU458767 BPY458767 BGC458767 AWG458767 AMK458767 ACO458767 SS458767 IW458767 H458767 WVI393231 WLM393231 WBQ393231 VRU393231 VHY393231 UYC393231 UOG393231 UEK393231 TUO393231 TKS393231 TAW393231 SRA393231 SHE393231 RXI393231 RNM393231 RDQ393231 QTU393231 QJY393231 QAC393231 PQG393231 PGK393231 OWO393231 OMS393231 OCW393231 NTA393231 NJE393231 MZI393231 MPM393231 MFQ393231 LVU393231 LLY393231 LCC393231 KSG393231 KIK393231 JYO393231 JOS393231 JEW393231 IVA393231 ILE393231 IBI393231 HRM393231 HHQ393231 GXU393231 GNY393231 GEC393231 FUG393231 FKK393231 FAO393231 EQS393231 EGW393231 DXA393231 DNE393231 DDI393231 CTM393231 CJQ393231 BZU393231 BPY393231 BGC393231 AWG393231 AMK393231 ACO393231 SS393231 IW393231 H393231 WVI327695 WLM327695 WBQ327695 VRU327695 VHY327695 UYC327695 UOG327695 UEK327695 TUO327695 TKS327695 TAW327695 SRA327695 SHE327695 RXI327695 RNM327695 RDQ327695 QTU327695 QJY327695 QAC327695 PQG327695 PGK327695 OWO327695 OMS327695 OCW327695 NTA327695 NJE327695 MZI327695 MPM327695 MFQ327695 LVU327695 LLY327695 LCC327695 KSG327695 KIK327695 JYO327695 JOS327695 JEW327695 IVA327695 ILE327695 IBI327695 HRM327695 HHQ327695 GXU327695 GNY327695 GEC327695 FUG327695 FKK327695 FAO327695 EQS327695 EGW327695 DXA327695 DNE327695 DDI327695 CTM327695 CJQ327695 BZU327695 BPY327695 BGC327695 AWG327695 AMK327695 ACO327695 SS327695 IW327695 H327695 WVI262159 WLM262159 WBQ262159 VRU262159 VHY262159 UYC262159 UOG262159 UEK262159 TUO262159 TKS262159 TAW262159 SRA262159 SHE262159 RXI262159 RNM262159 RDQ262159 QTU262159 QJY262159 QAC262159 PQG262159 PGK262159 OWO262159 OMS262159 OCW262159 NTA262159 NJE262159 MZI262159 MPM262159 MFQ262159 LVU262159 LLY262159 LCC262159 KSG262159 KIK262159 JYO262159 JOS262159 JEW262159 IVA262159 ILE262159 IBI262159 HRM262159 HHQ262159 GXU262159 GNY262159 GEC262159 FUG262159 FKK262159 FAO262159 EQS262159 EGW262159 DXA262159 DNE262159 DDI262159 CTM262159 CJQ262159 BZU262159 BPY262159 BGC262159 AWG262159 AMK262159 ACO262159 SS262159 IW262159 H262159 WVI196623 WLM196623 WBQ196623 VRU196623 VHY196623 UYC196623 UOG196623 UEK196623 TUO196623 TKS196623 TAW196623 SRA196623 SHE196623 RXI196623 RNM196623 RDQ196623 QTU196623 QJY196623 QAC196623 PQG196623 PGK196623 OWO196623 OMS196623 OCW196623 NTA196623 NJE196623 MZI196623 MPM196623 MFQ196623 LVU196623 LLY196623 LCC196623 KSG196623 KIK196623 JYO196623 JOS196623 JEW196623 IVA196623 ILE196623 IBI196623 HRM196623 HHQ196623 GXU196623 GNY196623 GEC196623 FUG196623 FKK196623 FAO196623 EQS196623 EGW196623 DXA196623 DNE196623 DDI196623 CTM196623 CJQ196623 BZU196623 BPY196623 BGC196623 AWG196623 AMK196623 ACO196623 SS196623 IW196623 H196623 WVI131087 WLM131087 WBQ131087 VRU131087 VHY131087 UYC131087 UOG131087 UEK131087 TUO131087 TKS131087 TAW131087 SRA131087 SHE131087 RXI131087 RNM131087 RDQ131087 QTU131087 QJY131087 QAC131087 PQG131087 PGK131087 OWO131087 OMS131087 OCW131087 NTA131087 NJE131087 MZI131087 MPM131087 MFQ131087 LVU131087 LLY131087 LCC131087 KSG131087 KIK131087 JYO131087 JOS131087 JEW131087 IVA131087 ILE131087 IBI131087 HRM131087 HHQ131087 GXU131087 GNY131087 GEC131087 FUG131087 FKK131087 FAO131087 EQS131087 EGW131087 DXA131087 DNE131087 DDI131087 CTM131087 CJQ131087 BZU131087 BPY131087 BGC131087 AWG131087 AMK131087 ACO131087 SS131087 IW131087 H131087 WVI65551 WLM65551 WBQ65551 VRU65551 VHY65551 UYC65551 UOG65551 UEK65551 TUO65551 TKS65551 TAW65551 SRA65551 SHE65551 RXI65551 RNM65551 RDQ65551 QTU65551 QJY65551 QAC65551 PQG65551 PGK65551 OWO65551 OMS65551 OCW65551 NTA65551 NJE65551 MZI65551 MPM65551 MFQ65551 LVU65551 LLY65551 LCC65551 KSG65551 KIK65551 JYO65551 JOS65551 JEW65551 IVA65551 ILE65551 IBI65551 HRM65551 HHQ65551 GXU65551 GNY65551 GEC65551 FUG65551 FKK65551 FAO65551 EQS65551 EGW65551 DXA65551 DNE65551 DDI65551 CTM65551 CJQ65551 BZU65551 BPY65551 BGC65551 AWG65551 AMK65551 ACO65551 SS65551 IW65551 H65551 WVI15 WLM15 WBQ15 VRU15 VHY15 UYC15 UOG15 UEK15 TUO15 TKS15 TAW15 SRA15 SHE15 RXI15 RNM15 RDQ15 QTU15 QJY15 QAC15 PQG15 PGK15 OWO15 OMS15 OCW15 NTA15 NJE15 MZI15 MPM15 MFQ15 LVU15 LLY15 LCC15 KSG15 KIK15 JYO15 JOS15 JEW15 IVA15 ILE15 IBI15 HRM15 HHQ15 GXU15 GNY15 GEC15 FUG15 FKK15 FAO15 EQS15 EGW15 DXA15 DNE15 DDI15 CTM15 CJQ15 BZU15 BPY15 BGC15 AWG15 AMK15 ACO15 SS15 IW15">
      <formula1>$P$7:$P$34</formula1>
    </dataValidation>
    <dataValidation type="list" showInputMessage="1" showErrorMessage="1" sqref="P7:P34 JL7:JL34 TH7:TH34 ADD7:ADD34 AMZ7:AMZ34 AWV7:AWV34 BGR7:BGR34 BQN7:BQN34 CAJ7:CAJ34 CKF7:CKF34 CUB7:CUB34 DDX7:DDX34 DNT7:DNT34 DXP7:DXP34 EHL7:EHL34 ERH7:ERH34 FBD7:FBD34 FKZ7:FKZ34 FUV7:FUV34 GER7:GER34 GON7:GON34 GYJ7:GYJ34 HIF7:HIF34 HSB7:HSB34 IBX7:IBX34 ILT7:ILT34 IVP7:IVP34 JFL7:JFL34 JPH7:JPH34 JZD7:JZD34 KIZ7:KIZ34 KSV7:KSV34 LCR7:LCR34 LMN7:LMN34 LWJ7:LWJ34 MGF7:MGF34 MQB7:MQB34 MZX7:MZX34 NJT7:NJT34 NTP7:NTP34 ODL7:ODL34 ONH7:ONH34 OXD7:OXD34 PGZ7:PGZ34 PQV7:PQV34 QAR7:QAR34 QKN7:QKN34 QUJ7:QUJ34 REF7:REF34 ROB7:ROB34 RXX7:RXX34 SHT7:SHT34 SRP7:SRP34 TBL7:TBL34 TLH7:TLH34 TVD7:TVD34 UEZ7:UEZ34 UOV7:UOV34 UYR7:UYR34 VIN7:VIN34 VSJ7:VSJ34 WCF7:WCF34 WMB7:WMB34 WVX7:WVX34 P65543:P65570 JL65543:JL65570 TH65543:TH65570 ADD65543:ADD65570 AMZ65543:AMZ65570 AWV65543:AWV65570 BGR65543:BGR65570 BQN65543:BQN65570 CAJ65543:CAJ65570 CKF65543:CKF65570 CUB65543:CUB65570 DDX65543:DDX65570 DNT65543:DNT65570 DXP65543:DXP65570 EHL65543:EHL65570 ERH65543:ERH65570 FBD65543:FBD65570 FKZ65543:FKZ65570 FUV65543:FUV65570 GER65543:GER65570 GON65543:GON65570 GYJ65543:GYJ65570 HIF65543:HIF65570 HSB65543:HSB65570 IBX65543:IBX65570 ILT65543:ILT65570 IVP65543:IVP65570 JFL65543:JFL65570 JPH65543:JPH65570 JZD65543:JZD65570 KIZ65543:KIZ65570 KSV65543:KSV65570 LCR65543:LCR65570 LMN65543:LMN65570 LWJ65543:LWJ65570 MGF65543:MGF65570 MQB65543:MQB65570 MZX65543:MZX65570 NJT65543:NJT65570 NTP65543:NTP65570 ODL65543:ODL65570 ONH65543:ONH65570 OXD65543:OXD65570 PGZ65543:PGZ65570 PQV65543:PQV65570 QAR65543:QAR65570 QKN65543:QKN65570 QUJ65543:QUJ65570 REF65543:REF65570 ROB65543:ROB65570 RXX65543:RXX65570 SHT65543:SHT65570 SRP65543:SRP65570 TBL65543:TBL65570 TLH65543:TLH65570 TVD65543:TVD65570 UEZ65543:UEZ65570 UOV65543:UOV65570 UYR65543:UYR65570 VIN65543:VIN65570 VSJ65543:VSJ65570 WCF65543:WCF65570 WMB65543:WMB65570 WVX65543:WVX65570 P131079:P131106 JL131079:JL131106 TH131079:TH131106 ADD131079:ADD131106 AMZ131079:AMZ131106 AWV131079:AWV131106 BGR131079:BGR131106 BQN131079:BQN131106 CAJ131079:CAJ131106 CKF131079:CKF131106 CUB131079:CUB131106 DDX131079:DDX131106 DNT131079:DNT131106 DXP131079:DXP131106 EHL131079:EHL131106 ERH131079:ERH131106 FBD131079:FBD131106 FKZ131079:FKZ131106 FUV131079:FUV131106 GER131079:GER131106 GON131079:GON131106 GYJ131079:GYJ131106 HIF131079:HIF131106 HSB131079:HSB131106 IBX131079:IBX131106 ILT131079:ILT131106 IVP131079:IVP131106 JFL131079:JFL131106 JPH131079:JPH131106 JZD131079:JZD131106 KIZ131079:KIZ131106 KSV131079:KSV131106 LCR131079:LCR131106 LMN131079:LMN131106 LWJ131079:LWJ131106 MGF131079:MGF131106 MQB131079:MQB131106 MZX131079:MZX131106 NJT131079:NJT131106 NTP131079:NTP131106 ODL131079:ODL131106 ONH131079:ONH131106 OXD131079:OXD131106 PGZ131079:PGZ131106 PQV131079:PQV131106 QAR131079:QAR131106 QKN131079:QKN131106 QUJ131079:QUJ131106 REF131079:REF131106 ROB131079:ROB131106 RXX131079:RXX131106 SHT131079:SHT131106 SRP131079:SRP131106 TBL131079:TBL131106 TLH131079:TLH131106 TVD131079:TVD131106 UEZ131079:UEZ131106 UOV131079:UOV131106 UYR131079:UYR131106 VIN131079:VIN131106 VSJ131079:VSJ131106 WCF131079:WCF131106 WMB131079:WMB131106 WVX131079:WVX131106 P196615:P196642 JL196615:JL196642 TH196615:TH196642 ADD196615:ADD196642 AMZ196615:AMZ196642 AWV196615:AWV196642 BGR196615:BGR196642 BQN196615:BQN196642 CAJ196615:CAJ196642 CKF196615:CKF196642 CUB196615:CUB196642 DDX196615:DDX196642 DNT196615:DNT196642 DXP196615:DXP196642 EHL196615:EHL196642 ERH196615:ERH196642 FBD196615:FBD196642 FKZ196615:FKZ196642 FUV196615:FUV196642 GER196615:GER196642 GON196615:GON196642 GYJ196615:GYJ196642 HIF196615:HIF196642 HSB196615:HSB196642 IBX196615:IBX196642 ILT196615:ILT196642 IVP196615:IVP196642 JFL196615:JFL196642 JPH196615:JPH196642 JZD196615:JZD196642 KIZ196615:KIZ196642 KSV196615:KSV196642 LCR196615:LCR196642 LMN196615:LMN196642 LWJ196615:LWJ196642 MGF196615:MGF196642 MQB196615:MQB196642 MZX196615:MZX196642 NJT196615:NJT196642 NTP196615:NTP196642 ODL196615:ODL196642 ONH196615:ONH196642 OXD196615:OXD196642 PGZ196615:PGZ196642 PQV196615:PQV196642 QAR196615:QAR196642 QKN196615:QKN196642 QUJ196615:QUJ196642 REF196615:REF196642 ROB196615:ROB196642 RXX196615:RXX196642 SHT196615:SHT196642 SRP196615:SRP196642 TBL196615:TBL196642 TLH196615:TLH196642 TVD196615:TVD196642 UEZ196615:UEZ196642 UOV196615:UOV196642 UYR196615:UYR196642 VIN196615:VIN196642 VSJ196615:VSJ196642 WCF196615:WCF196642 WMB196615:WMB196642 WVX196615:WVX196642 P262151:P262178 JL262151:JL262178 TH262151:TH262178 ADD262151:ADD262178 AMZ262151:AMZ262178 AWV262151:AWV262178 BGR262151:BGR262178 BQN262151:BQN262178 CAJ262151:CAJ262178 CKF262151:CKF262178 CUB262151:CUB262178 DDX262151:DDX262178 DNT262151:DNT262178 DXP262151:DXP262178 EHL262151:EHL262178 ERH262151:ERH262178 FBD262151:FBD262178 FKZ262151:FKZ262178 FUV262151:FUV262178 GER262151:GER262178 GON262151:GON262178 GYJ262151:GYJ262178 HIF262151:HIF262178 HSB262151:HSB262178 IBX262151:IBX262178 ILT262151:ILT262178 IVP262151:IVP262178 JFL262151:JFL262178 JPH262151:JPH262178 JZD262151:JZD262178 KIZ262151:KIZ262178 KSV262151:KSV262178 LCR262151:LCR262178 LMN262151:LMN262178 LWJ262151:LWJ262178 MGF262151:MGF262178 MQB262151:MQB262178 MZX262151:MZX262178 NJT262151:NJT262178 NTP262151:NTP262178 ODL262151:ODL262178 ONH262151:ONH262178 OXD262151:OXD262178 PGZ262151:PGZ262178 PQV262151:PQV262178 QAR262151:QAR262178 QKN262151:QKN262178 QUJ262151:QUJ262178 REF262151:REF262178 ROB262151:ROB262178 RXX262151:RXX262178 SHT262151:SHT262178 SRP262151:SRP262178 TBL262151:TBL262178 TLH262151:TLH262178 TVD262151:TVD262178 UEZ262151:UEZ262178 UOV262151:UOV262178 UYR262151:UYR262178 VIN262151:VIN262178 VSJ262151:VSJ262178 WCF262151:WCF262178 WMB262151:WMB262178 WVX262151:WVX262178 P327687:P327714 JL327687:JL327714 TH327687:TH327714 ADD327687:ADD327714 AMZ327687:AMZ327714 AWV327687:AWV327714 BGR327687:BGR327714 BQN327687:BQN327714 CAJ327687:CAJ327714 CKF327687:CKF327714 CUB327687:CUB327714 DDX327687:DDX327714 DNT327687:DNT327714 DXP327687:DXP327714 EHL327687:EHL327714 ERH327687:ERH327714 FBD327687:FBD327714 FKZ327687:FKZ327714 FUV327687:FUV327714 GER327687:GER327714 GON327687:GON327714 GYJ327687:GYJ327714 HIF327687:HIF327714 HSB327687:HSB327714 IBX327687:IBX327714 ILT327687:ILT327714 IVP327687:IVP327714 JFL327687:JFL327714 JPH327687:JPH327714 JZD327687:JZD327714 KIZ327687:KIZ327714 KSV327687:KSV327714 LCR327687:LCR327714 LMN327687:LMN327714 LWJ327687:LWJ327714 MGF327687:MGF327714 MQB327687:MQB327714 MZX327687:MZX327714 NJT327687:NJT327714 NTP327687:NTP327714 ODL327687:ODL327714 ONH327687:ONH327714 OXD327687:OXD327714 PGZ327687:PGZ327714 PQV327687:PQV327714 QAR327687:QAR327714 QKN327687:QKN327714 QUJ327687:QUJ327714 REF327687:REF327714 ROB327687:ROB327714 RXX327687:RXX327714 SHT327687:SHT327714 SRP327687:SRP327714 TBL327687:TBL327714 TLH327687:TLH327714 TVD327687:TVD327714 UEZ327687:UEZ327714 UOV327687:UOV327714 UYR327687:UYR327714 VIN327687:VIN327714 VSJ327687:VSJ327714 WCF327687:WCF327714 WMB327687:WMB327714 WVX327687:WVX327714 P393223:P393250 JL393223:JL393250 TH393223:TH393250 ADD393223:ADD393250 AMZ393223:AMZ393250 AWV393223:AWV393250 BGR393223:BGR393250 BQN393223:BQN393250 CAJ393223:CAJ393250 CKF393223:CKF393250 CUB393223:CUB393250 DDX393223:DDX393250 DNT393223:DNT393250 DXP393223:DXP393250 EHL393223:EHL393250 ERH393223:ERH393250 FBD393223:FBD393250 FKZ393223:FKZ393250 FUV393223:FUV393250 GER393223:GER393250 GON393223:GON393250 GYJ393223:GYJ393250 HIF393223:HIF393250 HSB393223:HSB393250 IBX393223:IBX393250 ILT393223:ILT393250 IVP393223:IVP393250 JFL393223:JFL393250 JPH393223:JPH393250 JZD393223:JZD393250 KIZ393223:KIZ393250 KSV393223:KSV393250 LCR393223:LCR393250 LMN393223:LMN393250 LWJ393223:LWJ393250 MGF393223:MGF393250 MQB393223:MQB393250 MZX393223:MZX393250 NJT393223:NJT393250 NTP393223:NTP393250 ODL393223:ODL393250 ONH393223:ONH393250 OXD393223:OXD393250 PGZ393223:PGZ393250 PQV393223:PQV393250 QAR393223:QAR393250 QKN393223:QKN393250 QUJ393223:QUJ393250 REF393223:REF393250 ROB393223:ROB393250 RXX393223:RXX393250 SHT393223:SHT393250 SRP393223:SRP393250 TBL393223:TBL393250 TLH393223:TLH393250 TVD393223:TVD393250 UEZ393223:UEZ393250 UOV393223:UOV393250 UYR393223:UYR393250 VIN393223:VIN393250 VSJ393223:VSJ393250 WCF393223:WCF393250 WMB393223:WMB393250 WVX393223:WVX393250 P458759:P458786 JL458759:JL458786 TH458759:TH458786 ADD458759:ADD458786 AMZ458759:AMZ458786 AWV458759:AWV458786 BGR458759:BGR458786 BQN458759:BQN458786 CAJ458759:CAJ458786 CKF458759:CKF458786 CUB458759:CUB458786 DDX458759:DDX458786 DNT458759:DNT458786 DXP458759:DXP458786 EHL458759:EHL458786 ERH458759:ERH458786 FBD458759:FBD458786 FKZ458759:FKZ458786 FUV458759:FUV458786 GER458759:GER458786 GON458759:GON458786 GYJ458759:GYJ458786 HIF458759:HIF458786 HSB458759:HSB458786 IBX458759:IBX458786 ILT458759:ILT458786 IVP458759:IVP458786 JFL458759:JFL458786 JPH458759:JPH458786 JZD458759:JZD458786 KIZ458759:KIZ458786 KSV458759:KSV458786 LCR458759:LCR458786 LMN458759:LMN458786 LWJ458759:LWJ458786 MGF458759:MGF458786 MQB458759:MQB458786 MZX458759:MZX458786 NJT458759:NJT458786 NTP458759:NTP458786 ODL458759:ODL458786 ONH458759:ONH458786 OXD458759:OXD458786 PGZ458759:PGZ458786 PQV458759:PQV458786 QAR458759:QAR458786 QKN458759:QKN458786 QUJ458759:QUJ458786 REF458759:REF458786 ROB458759:ROB458786 RXX458759:RXX458786 SHT458759:SHT458786 SRP458759:SRP458786 TBL458759:TBL458786 TLH458759:TLH458786 TVD458759:TVD458786 UEZ458759:UEZ458786 UOV458759:UOV458786 UYR458759:UYR458786 VIN458759:VIN458786 VSJ458759:VSJ458786 WCF458759:WCF458786 WMB458759:WMB458786 WVX458759:WVX458786 P524295:P524322 JL524295:JL524322 TH524295:TH524322 ADD524295:ADD524322 AMZ524295:AMZ524322 AWV524295:AWV524322 BGR524295:BGR524322 BQN524295:BQN524322 CAJ524295:CAJ524322 CKF524295:CKF524322 CUB524295:CUB524322 DDX524295:DDX524322 DNT524295:DNT524322 DXP524295:DXP524322 EHL524295:EHL524322 ERH524295:ERH524322 FBD524295:FBD524322 FKZ524295:FKZ524322 FUV524295:FUV524322 GER524295:GER524322 GON524295:GON524322 GYJ524295:GYJ524322 HIF524295:HIF524322 HSB524295:HSB524322 IBX524295:IBX524322 ILT524295:ILT524322 IVP524295:IVP524322 JFL524295:JFL524322 JPH524295:JPH524322 JZD524295:JZD524322 KIZ524295:KIZ524322 KSV524295:KSV524322 LCR524295:LCR524322 LMN524295:LMN524322 LWJ524295:LWJ524322 MGF524295:MGF524322 MQB524295:MQB524322 MZX524295:MZX524322 NJT524295:NJT524322 NTP524295:NTP524322 ODL524295:ODL524322 ONH524295:ONH524322 OXD524295:OXD524322 PGZ524295:PGZ524322 PQV524295:PQV524322 QAR524295:QAR524322 QKN524295:QKN524322 QUJ524295:QUJ524322 REF524295:REF524322 ROB524295:ROB524322 RXX524295:RXX524322 SHT524295:SHT524322 SRP524295:SRP524322 TBL524295:TBL524322 TLH524295:TLH524322 TVD524295:TVD524322 UEZ524295:UEZ524322 UOV524295:UOV524322 UYR524295:UYR524322 VIN524295:VIN524322 VSJ524295:VSJ524322 WCF524295:WCF524322 WMB524295:WMB524322 WVX524295:WVX524322 P589831:P589858 JL589831:JL589858 TH589831:TH589858 ADD589831:ADD589858 AMZ589831:AMZ589858 AWV589831:AWV589858 BGR589831:BGR589858 BQN589831:BQN589858 CAJ589831:CAJ589858 CKF589831:CKF589858 CUB589831:CUB589858 DDX589831:DDX589858 DNT589831:DNT589858 DXP589831:DXP589858 EHL589831:EHL589858 ERH589831:ERH589858 FBD589831:FBD589858 FKZ589831:FKZ589858 FUV589831:FUV589858 GER589831:GER589858 GON589831:GON589858 GYJ589831:GYJ589858 HIF589831:HIF589858 HSB589831:HSB589858 IBX589831:IBX589858 ILT589831:ILT589858 IVP589831:IVP589858 JFL589831:JFL589858 JPH589831:JPH589858 JZD589831:JZD589858 KIZ589831:KIZ589858 KSV589831:KSV589858 LCR589831:LCR589858 LMN589831:LMN589858 LWJ589831:LWJ589858 MGF589831:MGF589858 MQB589831:MQB589858 MZX589831:MZX589858 NJT589831:NJT589858 NTP589831:NTP589858 ODL589831:ODL589858 ONH589831:ONH589858 OXD589831:OXD589858 PGZ589831:PGZ589858 PQV589831:PQV589858 QAR589831:QAR589858 QKN589831:QKN589858 QUJ589831:QUJ589858 REF589831:REF589858 ROB589831:ROB589858 RXX589831:RXX589858 SHT589831:SHT589858 SRP589831:SRP589858 TBL589831:TBL589858 TLH589831:TLH589858 TVD589831:TVD589858 UEZ589831:UEZ589858 UOV589831:UOV589858 UYR589831:UYR589858 VIN589831:VIN589858 VSJ589831:VSJ589858 WCF589831:WCF589858 WMB589831:WMB589858 WVX589831:WVX589858 P655367:P655394 JL655367:JL655394 TH655367:TH655394 ADD655367:ADD655394 AMZ655367:AMZ655394 AWV655367:AWV655394 BGR655367:BGR655394 BQN655367:BQN655394 CAJ655367:CAJ655394 CKF655367:CKF655394 CUB655367:CUB655394 DDX655367:DDX655394 DNT655367:DNT655394 DXP655367:DXP655394 EHL655367:EHL655394 ERH655367:ERH655394 FBD655367:FBD655394 FKZ655367:FKZ655394 FUV655367:FUV655394 GER655367:GER655394 GON655367:GON655394 GYJ655367:GYJ655394 HIF655367:HIF655394 HSB655367:HSB655394 IBX655367:IBX655394 ILT655367:ILT655394 IVP655367:IVP655394 JFL655367:JFL655394 JPH655367:JPH655394 JZD655367:JZD655394 KIZ655367:KIZ655394 KSV655367:KSV655394 LCR655367:LCR655394 LMN655367:LMN655394 LWJ655367:LWJ655394 MGF655367:MGF655394 MQB655367:MQB655394 MZX655367:MZX655394 NJT655367:NJT655394 NTP655367:NTP655394 ODL655367:ODL655394 ONH655367:ONH655394 OXD655367:OXD655394 PGZ655367:PGZ655394 PQV655367:PQV655394 QAR655367:QAR655394 QKN655367:QKN655394 QUJ655367:QUJ655394 REF655367:REF655394 ROB655367:ROB655394 RXX655367:RXX655394 SHT655367:SHT655394 SRP655367:SRP655394 TBL655367:TBL655394 TLH655367:TLH655394 TVD655367:TVD655394 UEZ655367:UEZ655394 UOV655367:UOV655394 UYR655367:UYR655394 VIN655367:VIN655394 VSJ655367:VSJ655394 WCF655367:WCF655394 WMB655367:WMB655394 WVX655367:WVX655394 P720903:P720930 JL720903:JL720930 TH720903:TH720930 ADD720903:ADD720930 AMZ720903:AMZ720930 AWV720903:AWV720930 BGR720903:BGR720930 BQN720903:BQN720930 CAJ720903:CAJ720930 CKF720903:CKF720930 CUB720903:CUB720930 DDX720903:DDX720930 DNT720903:DNT720930 DXP720903:DXP720930 EHL720903:EHL720930 ERH720903:ERH720930 FBD720903:FBD720930 FKZ720903:FKZ720930 FUV720903:FUV720930 GER720903:GER720930 GON720903:GON720930 GYJ720903:GYJ720930 HIF720903:HIF720930 HSB720903:HSB720930 IBX720903:IBX720930 ILT720903:ILT720930 IVP720903:IVP720930 JFL720903:JFL720930 JPH720903:JPH720930 JZD720903:JZD720930 KIZ720903:KIZ720930 KSV720903:KSV720930 LCR720903:LCR720930 LMN720903:LMN720930 LWJ720903:LWJ720930 MGF720903:MGF720930 MQB720903:MQB720930 MZX720903:MZX720930 NJT720903:NJT720930 NTP720903:NTP720930 ODL720903:ODL720930 ONH720903:ONH720930 OXD720903:OXD720930 PGZ720903:PGZ720930 PQV720903:PQV720930 QAR720903:QAR720930 QKN720903:QKN720930 QUJ720903:QUJ720930 REF720903:REF720930 ROB720903:ROB720930 RXX720903:RXX720930 SHT720903:SHT720930 SRP720903:SRP720930 TBL720903:TBL720930 TLH720903:TLH720930 TVD720903:TVD720930 UEZ720903:UEZ720930 UOV720903:UOV720930 UYR720903:UYR720930 VIN720903:VIN720930 VSJ720903:VSJ720930 WCF720903:WCF720930 WMB720903:WMB720930 WVX720903:WVX720930 P786439:P786466 JL786439:JL786466 TH786439:TH786466 ADD786439:ADD786466 AMZ786439:AMZ786466 AWV786439:AWV786466 BGR786439:BGR786466 BQN786439:BQN786466 CAJ786439:CAJ786466 CKF786439:CKF786466 CUB786439:CUB786466 DDX786439:DDX786466 DNT786439:DNT786466 DXP786439:DXP786466 EHL786439:EHL786466 ERH786439:ERH786466 FBD786439:FBD786466 FKZ786439:FKZ786466 FUV786439:FUV786466 GER786439:GER786466 GON786439:GON786466 GYJ786439:GYJ786466 HIF786439:HIF786466 HSB786439:HSB786466 IBX786439:IBX786466 ILT786439:ILT786466 IVP786439:IVP786466 JFL786439:JFL786466 JPH786439:JPH786466 JZD786439:JZD786466 KIZ786439:KIZ786466 KSV786439:KSV786466 LCR786439:LCR786466 LMN786439:LMN786466 LWJ786439:LWJ786466 MGF786439:MGF786466 MQB786439:MQB786466 MZX786439:MZX786466 NJT786439:NJT786466 NTP786439:NTP786466 ODL786439:ODL786466 ONH786439:ONH786466 OXD786439:OXD786466 PGZ786439:PGZ786466 PQV786439:PQV786466 QAR786439:QAR786466 QKN786439:QKN786466 QUJ786439:QUJ786466 REF786439:REF786466 ROB786439:ROB786466 RXX786439:RXX786466 SHT786439:SHT786466 SRP786439:SRP786466 TBL786439:TBL786466 TLH786439:TLH786466 TVD786439:TVD786466 UEZ786439:UEZ786466 UOV786439:UOV786466 UYR786439:UYR786466 VIN786439:VIN786466 VSJ786439:VSJ786466 WCF786439:WCF786466 WMB786439:WMB786466 WVX786439:WVX786466 P851975:P852002 JL851975:JL852002 TH851975:TH852002 ADD851975:ADD852002 AMZ851975:AMZ852002 AWV851975:AWV852002 BGR851975:BGR852002 BQN851975:BQN852002 CAJ851975:CAJ852002 CKF851975:CKF852002 CUB851975:CUB852002 DDX851975:DDX852002 DNT851975:DNT852002 DXP851975:DXP852002 EHL851975:EHL852002 ERH851975:ERH852002 FBD851975:FBD852002 FKZ851975:FKZ852002 FUV851975:FUV852002 GER851975:GER852002 GON851975:GON852002 GYJ851975:GYJ852002 HIF851975:HIF852002 HSB851975:HSB852002 IBX851975:IBX852002 ILT851975:ILT852002 IVP851975:IVP852002 JFL851975:JFL852002 JPH851975:JPH852002 JZD851975:JZD852002 KIZ851975:KIZ852002 KSV851975:KSV852002 LCR851975:LCR852002 LMN851975:LMN852002 LWJ851975:LWJ852002 MGF851975:MGF852002 MQB851975:MQB852002 MZX851975:MZX852002 NJT851975:NJT852002 NTP851975:NTP852002 ODL851975:ODL852002 ONH851975:ONH852002 OXD851975:OXD852002 PGZ851975:PGZ852002 PQV851975:PQV852002 QAR851975:QAR852002 QKN851975:QKN852002 QUJ851975:QUJ852002 REF851975:REF852002 ROB851975:ROB852002 RXX851975:RXX852002 SHT851975:SHT852002 SRP851975:SRP852002 TBL851975:TBL852002 TLH851975:TLH852002 TVD851975:TVD852002 UEZ851975:UEZ852002 UOV851975:UOV852002 UYR851975:UYR852002 VIN851975:VIN852002 VSJ851975:VSJ852002 WCF851975:WCF852002 WMB851975:WMB852002 WVX851975:WVX852002 P917511:P917538 JL917511:JL917538 TH917511:TH917538 ADD917511:ADD917538 AMZ917511:AMZ917538 AWV917511:AWV917538 BGR917511:BGR917538 BQN917511:BQN917538 CAJ917511:CAJ917538 CKF917511:CKF917538 CUB917511:CUB917538 DDX917511:DDX917538 DNT917511:DNT917538 DXP917511:DXP917538 EHL917511:EHL917538 ERH917511:ERH917538 FBD917511:FBD917538 FKZ917511:FKZ917538 FUV917511:FUV917538 GER917511:GER917538 GON917511:GON917538 GYJ917511:GYJ917538 HIF917511:HIF917538 HSB917511:HSB917538 IBX917511:IBX917538 ILT917511:ILT917538 IVP917511:IVP917538 JFL917511:JFL917538 JPH917511:JPH917538 JZD917511:JZD917538 KIZ917511:KIZ917538 KSV917511:KSV917538 LCR917511:LCR917538 LMN917511:LMN917538 LWJ917511:LWJ917538 MGF917511:MGF917538 MQB917511:MQB917538 MZX917511:MZX917538 NJT917511:NJT917538 NTP917511:NTP917538 ODL917511:ODL917538 ONH917511:ONH917538 OXD917511:OXD917538 PGZ917511:PGZ917538 PQV917511:PQV917538 QAR917511:QAR917538 QKN917511:QKN917538 QUJ917511:QUJ917538 REF917511:REF917538 ROB917511:ROB917538 RXX917511:RXX917538 SHT917511:SHT917538 SRP917511:SRP917538 TBL917511:TBL917538 TLH917511:TLH917538 TVD917511:TVD917538 UEZ917511:UEZ917538 UOV917511:UOV917538 UYR917511:UYR917538 VIN917511:VIN917538 VSJ917511:VSJ917538 WCF917511:WCF917538 WMB917511:WMB917538 WVX917511:WVX917538 P983047:P983074 JL983047:JL983074 TH983047:TH983074 ADD983047:ADD983074 AMZ983047:AMZ983074 AWV983047:AWV983074 BGR983047:BGR983074 BQN983047:BQN983074 CAJ983047:CAJ983074 CKF983047:CKF983074 CUB983047:CUB983074 DDX983047:DDX983074 DNT983047:DNT983074 DXP983047:DXP983074 EHL983047:EHL983074 ERH983047:ERH983074 FBD983047:FBD983074 FKZ983047:FKZ983074 FUV983047:FUV983074 GER983047:GER983074 GON983047:GON983074 GYJ983047:GYJ983074 HIF983047:HIF983074 HSB983047:HSB983074 IBX983047:IBX983074 ILT983047:ILT983074 IVP983047:IVP983074 JFL983047:JFL983074 JPH983047:JPH983074 JZD983047:JZD983074 KIZ983047:KIZ983074 KSV983047:KSV983074 LCR983047:LCR983074 LMN983047:LMN983074 LWJ983047:LWJ983074 MGF983047:MGF983074 MQB983047:MQB983074 MZX983047:MZX983074 NJT983047:NJT983074 NTP983047:NTP983074 ODL983047:ODL983074 ONH983047:ONH983074 OXD983047:OXD983074 PGZ983047:PGZ983074 PQV983047:PQV983074 QAR983047:QAR983074 QKN983047:QKN983074 QUJ983047:QUJ983074 REF983047:REF983074 ROB983047:ROB983074 RXX983047:RXX983074 SHT983047:SHT983074 SRP983047:SRP983074 TBL983047:TBL983074 TLH983047:TLH983074 TVD983047:TVD983074 UEZ983047:UEZ983074 UOV983047:UOV983074 UYR983047:UYR983074 VIN983047:VIN983074 VSJ983047:VSJ983074 WCF983047:WCF983074 WMB983047:WMB983074 WVX983047:WVX983074">
      <formula1>$A$3:$A$29</formula1>
    </dataValidation>
    <dataValidation type="list" allowBlank="1" showInputMessage="1" showErrorMessage="1" sqref="WVG983066:WVG983078 WLK983066:WLK983078 WBO983066:WBO983078 VRS983066:VRS983078 VHW983066:VHW983078 UYA983066:UYA983078 UOE983066:UOE983078 UEI983066:UEI983078 TUM983066:TUM983078 TKQ983066:TKQ983078 TAU983066:TAU983078 SQY983066:SQY983078 SHC983066:SHC983078 RXG983066:RXG983078 RNK983066:RNK983078 RDO983066:RDO983078 QTS983066:QTS983078 QJW983066:QJW983078 QAA983066:QAA983078 PQE983066:PQE983078 PGI983066:PGI983078 OWM983066:OWM983078 OMQ983066:OMQ983078 OCU983066:OCU983078 NSY983066:NSY983078 NJC983066:NJC983078 MZG983066:MZG983078 MPK983066:MPK983078 MFO983066:MFO983078 LVS983066:LVS983078 LLW983066:LLW983078 LCA983066:LCA983078 KSE983066:KSE983078 KII983066:KII983078 JYM983066:JYM983078 JOQ983066:JOQ983078 JEU983066:JEU983078 IUY983066:IUY983078 ILC983066:ILC983078 IBG983066:IBG983078 HRK983066:HRK983078 HHO983066:HHO983078 GXS983066:GXS983078 GNW983066:GNW983078 GEA983066:GEA983078 FUE983066:FUE983078 FKI983066:FKI983078 FAM983066:FAM983078 EQQ983066:EQQ983078 EGU983066:EGU983078 DWY983066:DWY983078 DNC983066:DNC983078 DDG983066:DDG983078 CTK983066:CTK983078 CJO983066:CJO983078 BZS983066:BZS983078 BPW983066:BPW983078 BGA983066:BGA983078 AWE983066:AWE983078 AMI983066:AMI983078 ACM983066:ACM983078 SQ983066:SQ983078 IU983066:IU983078 F983066:F983078 WVG917530:WVG917542 WLK917530:WLK917542 WBO917530:WBO917542 VRS917530:VRS917542 VHW917530:VHW917542 UYA917530:UYA917542 UOE917530:UOE917542 UEI917530:UEI917542 TUM917530:TUM917542 TKQ917530:TKQ917542 TAU917530:TAU917542 SQY917530:SQY917542 SHC917530:SHC917542 RXG917530:RXG917542 RNK917530:RNK917542 RDO917530:RDO917542 QTS917530:QTS917542 QJW917530:QJW917542 QAA917530:QAA917542 PQE917530:PQE917542 PGI917530:PGI917542 OWM917530:OWM917542 OMQ917530:OMQ917542 OCU917530:OCU917542 NSY917530:NSY917542 NJC917530:NJC917542 MZG917530:MZG917542 MPK917530:MPK917542 MFO917530:MFO917542 LVS917530:LVS917542 LLW917530:LLW917542 LCA917530:LCA917542 KSE917530:KSE917542 KII917530:KII917542 JYM917530:JYM917542 JOQ917530:JOQ917542 JEU917530:JEU917542 IUY917530:IUY917542 ILC917530:ILC917542 IBG917530:IBG917542 HRK917530:HRK917542 HHO917530:HHO917542 GXS917530:GXS917542 GNW917530:GNW917542 GEA917530:GEA917542 FUE917530:FUE917542 FKI917530:FKI917542 FAM917530:FAM917542 EQQ917530:EQQ917542 EGU917530:EGU917542 DWY917530:DWY917542 DNC917530:DNC917542 DDG917530:DDG917542 CTK917530:CTK917542 CJO917530:CJO917542 BZS917530:BZS917542 BPW917530:BPW917542 BGA917530:BGA917542 AWE917530:AWE917542 AMI917530:AMI917542 ACM917530:ACM917542 SQ917530:SQ917542 IU917530:IU917542 F917530:F917542 WVG851994:WVG852006 WLK851994:WLK852006 WBO851994:WBO852006 VRS851994:VRS852006 VHW851994:VHW852006 UYA851994:UYA852006 UOE851994:UOE852006 UEI851994:UEI852006 TUM851994:TUM852006 TKQ851994:TKQ852006 TAU851994:TAU852006 SQY851994:SQY852006 SHC851994:SHC852006 RXG851994:RXG852006 RNK851994:RNK852006 RDO851994:RDO852006 QTS851994:QTS852006 QJW851994:QJW852006 QAA851994:QAA852006 PQE851994:PQE852006 PGI851994:PGI852006 OWM851994:OWM852006 OMQ851994:OMQ852006 OCU851994:OCU852006 NSY851994:NSY852006 NJC851994:NJC852006 MZG851994:MZG852006 MPK851994:MPK852006 MFO851994:MFO852006 LVS851994:LVS852006 LLW851994:LLW852006 LCA851994:LCA852006 KSE851994:KSE852006 KII851994:KII852006 JYM851994:JYM852006 JOQ851994:JOQ852006 JEU851994:JEU852006 IUY851994:IUY852006 ILC851994:ILC852006 IBG851994:IBG852006 HRK851994:HRK852006 HHO851994:HHO852006 GXS851994:GXS852006 GNW851994:GNW852006 GEA851994:GEA852006 FUE851994:FUE852006 FKI851994:FKI852006 FAM851994:FAM852006 EQQ851994:EQQ852006 EGU851994:EGU852006 DWY851994:DWY852006 DNC851994:DNC852006 DDG851994:DDG852006 CTK851994:CTK852006 CJO851994:CJO852006 BZS851994:BZS852006 BPW851994:BPW852006 BGA851994:BGA852006 AWE851994:AWE852006 AMI851994:AMI852006 ACM851994:ACM852006 SQ851994:SQ852006 IU851994:IU852006 F851994:F852006 WVG786458:WVG786470 WLK786458:WLK786470 WBO786458:WBO786470 VRS786458:VRS786470 VHW786458:VHW786470 UYA786458:UYA786470 UOE786458:UOE786470 UEI786458:UEI786470 TUM786458:TUM786470 TKQ786458:TKQ786470 TAU786458:TAU786470 SQY786458:SQY786470 SHC786458:SHC786470 RXG786458:RXG786470 RNK786458:RNK786470 RDO786458:RDO786470 QTS786458:QTS786470 QJW786458:QJW786470 QAA786458:QAA786470 PQE786458:PQE786470 PGI786458:PGI786470 OWM786458:OWM786470 OMQ786458:OMQ786470 OCU786458:OCU786470 NSY786458:NSY786470 NJC786458:NJC786470 MZG786458:MZG786470 MPK786458:MPK786470 MFO786458:MFO786470 LVS786458:LVS786470 LLW786458:LLW786470 LCA786458:LCA786470 KSE786458:KSE786470 KII786458:KII786470 JYM786458:JYM786470 JOQ786458:JOQ786470 JEU786458:JEU786470 IUY786458:IUY786470 ILC786458:ILC786470 IBG786458:IBG786470 HRK786458:HRK786470 HHO786458:HHO786470 GXS786458:GXS786470 GNW786458:GNW786470 GEA786458:GEA786470 FUE786458:FUE786470 FKI786458:FKI786470 FAM786458:FAM786470 EQQ786458:EQQ786470 EGU786458:EGU786470 DWY786458:DWY786470 DNC786458:DNC786470 DDG786458:DDG786470 CTK786458:CTK786470 CJO786458:CJO786470 BZS786458:BZS786470 BPW786458:BPW786470 BGA786458:BGA786470 AWE786458:AWE786470 AMI786458:AMI786470 ACM786458:ACM786470 SQ786458:SQ786470 IU786458:IU786470 F786458:F786470 WVG720922:WVG720934 WLK720922:WLK720934 WBO720922:WBO720934 VRS720922:VRS720934 VHW720922:VHW720934 UYA720922:UYA720934 UOE720922:UOE720934 UEI720922:UEI720934 TUM720922:TUM720934 TKQ720922:TKQ720934 TAU720922:TAU720934 SQY720922:SQY720934 SHC720922:SHC720934 RXG720922:RXG720934 RNK720922:RNK720934 RDO720922:RDO720934 QTS720922:QTS720934 QJW720922:QJW720934 QAA720922:QAA720934 PQE720922:PQE720934 PGI720922:PGI720934 OWM720922:OWM720934 OMQ720922:OMQ720934 OCU720922:OCU720934 NSY720922:NSY720934 NJC720922:NJC720934 MZG720922:MZG720934 MPK720922:MPK720934 MFO720922:MFO720934 LVS720922:LVS720934 LLW720922:LLW720934 LCA720922:LCA720934 KSE720922:KSE720934 KII720922:KII720934 JYM720922:JYM720934 JOQ720922:JOQ720934 JEU720922:JEU720934 IUY720922:IUY720934 ILC720922:ILC720934 IBG720922:IBG720934 HRK720922:HRK720934 HHO720922:HHO720934 GXS720922:GXS720934 GNW720922:GNW720934 GEA720922:GEA720934 FUE720922:FUE720934 FKI720922:FKI720934 FAM720922:FAM720934 EQQ720922:EQQ720934 EGU720922:EGU720934 DWY720922:DWY720934 DNC720922:DNC720934 DDG720922:DDG720934 CTK720922:CTK720934 CJO720922:CJO720934 BZS720922:BZS720934 BPW720922:BPW720934 BGA720922:BGA720934 AWE720922:AWE720934 AMI720922:AMI720934 ACM720922:ACM720934 SQ720922:SQ720934 IU720922:IU720934 F720922:F720934 WVG655386:WVG655398 WLK655386:WLK655398 WBO655386:WBO655398 VRS655386:VRS655398 VHW655386:VHW655398 UYA655386:UYA655398 UOE655386:UOE655398 UEI655386:UEI655398 TUM655386:TUM655398 TKQ655386:TKQ655398 TAU655386:TAU655398 SQY655386:SQY655398 SHC655386:SHC655398 RXG655386:RXG655398 RNK655386:RNK655398 RDO655386:RDO655398 QTS655386:QTS655398 QJW655386:QJW655398 QAA655386:QAA655398 PQE655386:PQE655398 PGI655386:PGI655398 OWM655386:OWM655398 OMQ655386:OMQ655398 OCU655386:OCU655398 NSY655386:NSY655398 NJC655386:NJC655398 MZG655386:MZG655398 MPK655386:MPK655398 MFO655386:MFO655398 LVS655386:LVS655398 LLW655386:LLW655398 LCA655386:LCA655398 KSE655386:KSE655398 KII655386:KII655398 JYM655386:JYM655398 JOQ655386:JOQ655398 JEU655386:JEU655398 IUY655386:IUY655398 ILC655386:ILC655398 IBG655386:IBG655398 HRK655386:HRK655398 HHO655386:HHO655398 GXS655386:GXS655398 GNW655386:GNW655398 GEA655386:GEA655398 FUE655386:FUE655398 FKI655386:FKI655398 FAM655386:FAM655398 EQQ655386:EQQ655398 EGU655386:EGU655398 DWY655386:DWY655398 DNC655386:DNC655398 DDG655386:DDG655398 CTK655386:CTK655398 CJO655386:CJO655398 BZS655386:BZS655398 BPW655386:BPW655398 BGA655386:BGA655398 AWE655386:AWE655398 AMI655386:AMI655398 ACM655386:ACM655398 SQ655386:SQ655398 IU655386:IU655398 F655386:F655398 WVG589850:WVG589862 WLK589850:WLK589862 WBO589850:WBO589862 VRS589850:VRS589862 VHW589850:VHW589862 UYA589850:UYA589862 UOE589850:UOE589862 UEI589850:UEI589862 TUM589850:TUM589862 TKQ589850:TKQ589862 TAU589850:TAU589862 SQY589850:SQY589862 SHC589850:SHC589862 RXG589850:RXG589862 RNK589850:RNK589862 RDO589850:RDO589862 QTS589850:QTS589862 QJW589850:QJW589862 QAA589850:QAA589862 PQE589850:PQE589862 PGI589850:PGI589862 OWM589850:OWM589862 OMQ589850:OMQ589862 OCU589850:OCU589862 NSY589850:NSY589862 NJC589850:NJC589862 MZG589850:MZG589862 MPK589850:MPK589862 MFO589850:MFO589862 LVS589850:LVS589862 LLW589850:LLW589862 LCA589850:LCA589862 KSE589850:KSE589862 KII589850:KII589862 JYM589850:JYM589862 JOQ589850:JOQ589862 JEU589850:JEU589862 IUY589850:IUY589862 ILC589850:ILC589862 IBG589850:IBG589862 HRK589850:HRK589862 HHO589850:HHO589862 GXS589850:GXS589862 GNW589850:GNW589862 GEA589850:GEA589862 FUE589850:FUE589862 FKI589850:FKI589862 FAM589850:FAM589862 EQQ589850:EQQ589862 EGU589850:EGU589862 DWY589850:DWY589862 DNC589850:DNC589862 DDG589850:DDG589862 CTK589850:CTK589862 CJO589850:CJO589862 BZS589850:BZS589862 BPW589850:BPW589862 BGA589850:BGA589862 AWE589850:AWE589862 AMI589850:AMI589862 ACM589850:ACM589862 SQ589850:SQ589862 IU589850:IU589862 F589850:F589862 WVG524314:WVG524326 WLK524314:WLK524326 WBO524314:WBO524326 VRS524314:VRS524326 VHW524314:VHW524326 UYA524314:UYA524326 UOE524314:UOE524326 UEI524314:UEI524326 TUM524314:TUM524326 TKQ524314:TKQ524326 TAU524314:TAU524326 SQY524314:SQY524326 SHC524314:SHC524326 RXG524314:RXG524326 RNK524314:RNK524326 RDO524314:RDO524326 QTS524314:QTS524326 QJW524314:QJW524326 QAA524314:QAA524326 PQE524314:PQE524326 PGI524314:PGI524326 OWM524314:OWM524326 OMQ524314:OMQ524326 OCU524314:OCU524326 NSY524314:NSY524326 NJC524314:NJC524326 MZG524314:MZG524326 MPK524314:MPK524326 MFO524314:MFO524326 LVS524314:LVS524326 LLW524314:LLW524326 LCA524314:LCA524326 KSE524314:KSE524326 KII524314:KII524326 JYM524314:JYM524326 JOQ524314:JOQ524326 JEU524314:JEU524326 IUY524314:IUY524326 ILC524314:ILC524326 IBG524314:IBG524326 HRK524314:HRK524326 HHO524314:HHO524326 GXS524314:GXS524326 GNW524314:GNW524326 GEA524314:GEA524326 FUE524314:FUE524326 FKI524314:FKI524326 FAM524314:FAM524326 EQQ524314:EQQ524326 EGU524314:EGU524326 DWY524314:DWY524326 DNC524314:DNC524326 DDG524314:DDG524326 CTK524314:CTK524326 CJO524314:CJO524326 BZS524314:BZS524326 BPW524314:BPW524326 BGA524314:BGA524326 AWE524314:AWE524326 AMI524314:AMI524326 ACM524314:ACM524326 SQ524314:SQ524326 IU524314:IU524326 F524314:F524326 WVG458778:WVG458790 WLK458778:WLK458790 WBO458778:WBO458790 VRS458778:VRS458790 VHW458778:VHW458790 UYA458778:UYA458790 UOE458778:UOE458790 UEI458778:UEI458790 TUM458778:TUM458790 TKQ458778:TKQ458790 TAU458778:TAU458790 SQY458778:SQY458790 SHC458778:SHC458790 RXG458778:RXG458790 RNK458778:RNK458790 RDO458778:RDO458790 QTS458778:QTS458790 QJW458778:QJW458790 QAA458778:QAA458790 PQE458778:PQE458790 PGI458778:PGI458790 OWM458778:OWM458790 OMQ458778:OMQ458790 OCU458778:OCU458790 NSY458778:NSY458790 NJC458778:NJC458790 MZG458778:MZG458790 MPK458778:MPK458790 MFO458778:MFO458790 LVS458778:LVS458790 LLW458778:LLW458790 LCA458778:LCA458790 KSE458778:KSE458790 KII458778:KII458790 JYM458778:JYM458790 JOQ458778:JOQ458790 JEU458778:JEU458790 IUY458778:IUY458790 ILC458778:ILC458790 IBG458778:IBG458790 HRK458778:HRK458790 HHO458778:HHO458790 GXS458778:GXS458790 GNW458778:GNW458790 GEA458778:GEA458790 FUE458778:FUE458790 FKI458778:FKI458790 FAM458778:FAM458790 EQQ458778:EQQ458790 EGU458778:EGU458790 DWY458778:DWY458790 DNC458778:DNC458790 DDG458778:DDG458790 CTK458778:CTK458790 CJO458778:CJO458790 BZS458778:BZS458790 BPW458778:BPW458790 BGA458778:BGA458790 AWE458778:AWE458790 AMI458778:AMI458790 ACM458778:ACM458790 SQ458778:SQ458790 IU458778:IU458790 F458778:F458790 WVG393242:WVG393254 WLK393242:WLK393254 WBO393242:WBO393254 VRS393242:VRS393254 VHW393242:VHW393254 UYA393242:UYA393254 UOE393242:UOE393254 UEI393242:UEI393254 TUM393242:TUM393254 TKQ393242:TKQ393254 TAU393242:TAU393254 SQY393242:SQY393254 SHC393242:SHC393254 RXG393242:RXG393254 RNK393242:RNK393254 RDO393242:RDO393254 QTS393242:QTS393254 QJW393242:QJW393254 QAA393242:QAA393254 PQE393242:PQE393254 PGI393242:PGI393254 OWM393242:OWM393254 OMQ393242:OMQ393254 OCU393242:OCU393254 NSY393242:NSY393254 NJC393242:NJC393254 MZG393242:MZG393254 MPK393242:MPK393254 MFO393242:MFO393254 LVS393242:LVS393254 LLW393242:LLW393254 LCA393242:LCA393254 KSE393242:KSE393254 KII393242:KII393254 JYM393242:JYM393254 JOQ393242:JOQ393254 JEU393242:JEU393254 IUY393242:IUY393254 ILC393242:ILC393254 IBG393242:IBG393254 HRK393242:HRK393254 HHO393242:HHO393254 GXS393242:GXS393254 GNW393242:GNW393254 GEA393242:GEA393254 FUE393242:FUE393254 FKI393242:FKI393254 FAM393242:FAM393254 EQQ393242:EQQ393254 EGU393242:EGU393254 DWY393242:DWY393254 DNC393242:DNC393254 DDG393242:DDG393254 CTK393242:CTK393254 CJO393242:CJO393254 BZS393242:BZS393254 BPW393242:BPW393254 BGA393242:BGA393254 AWE393242:AWE393254 AMI393242:AMI393254 ACM393242:ACM393254 SQ393242:SQ393254 IU393242:IU393254 F393242:F393254 WVG327706:WVG327718 WLK327706:WLK327718 WBO327706:WBO327718 VRS327706:VRS327718 VHW327706:VHW327718 UYA327706:UYA327718 UOE327706:UOE327718 UEI327706:UEI327718 TUM327706:TUM327718 TKQ327706:TKQ327718 TAU327706:TAU327718 SQY327706:SQY327718 SHC327706:SHC327718 RXG327706:RXG327718 RNK327706:RNK327718 RDO327706:RDO327718 QTS327706:QTS327718 QJW327706:QJW327718 QAA327706:QAA327718 PQE327706:PQE327718 PGI327706:PGI327718 OWM327706:OWM327718 OMQ327706:OMQ327718 OCU327706:OCU327718 NSY327706:NSY327718 NJC327706:NJC327718 MZG327706:MZG327718 MPK327706:MPK327718 MFO327706:MFO327718 LVS327706:LVS327718 LLW327706:LLW327718 LCA327706:LCA327718 KSE327706:KSE327718 KII327706:KII327718 JYM327706:JYM327718 JOQ327706:JOQ327718 JEU327706:JEU327718 IUY327706:IUY327718 ILC327706:ILC327718 IBG327706:IBG327718 HRK327706:HRK327718 HHO327706:HHO327718 GXS327706:GXS327718 GNW327706:GNW327718 GEA327706:GEA327718 FUE327706:FUE327718 FKI327706:FKI327718 FAM327706:FAM327718 EQQ327706:EQQ327718 EGU327706:EGU327718 DWY327706:DWY327718 DNC327706:DNC327718 DDG327706:DDG327718 CTK327706:CTK327718 CJO327706:CJO327718 BZS327706:BZS327718 BPW327706:BPW327718 BGA327706:BGA327718 AWE327706:AWE327718 AMI327706:AMI327718 ACM327706:ACM327718 SQ327706:SQ327718 IU327706:IU327718 F327706:F327718 WVG262170:WVG262182 WLK262170:WLK262182 WBO262170:WBO262182 VRS262170:VRS262182 VHW262170:VHW262182 UYA262170:UYA262182 UOE262170:UOE262182 UEI262170:UEI262182 TUM262170:TUM262182 TKQ262170:TKQ262182 TAU262170:TAU262182 SQY262170:SQY262182 SHC262170:SHC262182 RXG262170:RXG262182 RNK262170:RNK262182 RDO262170:RDO262182 QTS262170:QTS262182 QJW262170:QJW262182 QAA262170:QAA262182 PQE262170:PQE262182 PGI262170:PGI262182 OWM262170:OWM262182 OMQ262170:OMQ262182 OCU262170:OCU262182 NSY262170:NSY262182 NJC262170:NJC262182 MZG262170:MZG262182 MPK262170:MPK262182 MFO262170:MFO262182 LVS262170:LVS262182 LLW262170:LLW262182 LCA262170:LCA262182 KSE262170:KSE262182 KII262170:KII262182 JYM262170:JYM262182 JOQ262170:JOQ262182 JEU262170:JEU262182 IUY262170:IUY262182 ILC262170:ILC262182 IBG262170:IBG262182 HRK262170:HRK262182 HHO262170:HHO262182 GXS262170:GXS262182 GNW262170:GNW262182 GEA262170:GEA262182 FUE262170:FUE262182 FKI262170:FKI262182 FAM262170:FAM262182 EQQ262170:EQQ262182 EGU262170:EGU262182 DWY262170:DWY262182 DNC262170:DNC262182 DDG262170:DDG262182 CTK262170:CTK262182 CJO262170:CJO262182 BZS262170:BZS262182 BPW262170:BPW262182 BGA262170:BGA262182 AWE262170:AWE262182 AMI262170:AMI262182 ACM262170:ACM262182 SQ262170:SQ262182 IU262170:IU262182 F262170:F262182 WVG196634:WVG196646 WLK196634:WLK196646 WBO196634:WBO196646 VRS196634:VRS196646 VHW196634:VHW196646 UYA196634:UYA196646 UOE196634:UOE196646 UEI196634:UEI196646 TUM196634:TUM196646 TKQ196634:TKQ196646 TAU196634:TAU196646 SQY196634:SQY196646 SHC196634:SHC196646 RXG196634:RXG196646 RNK196634:RNK196646 RDO196634:RDO196646 QTS196634:QTS196646 QJW196634:QJW196646 QAA196634:QAA196646 PQE196634:PQE196646 PGI196634:PGI196646 OWM196634:OWM196646 OMQ196634:OMQ196646 OCU196634:OCU196646 NSY196634:NSY196646 NJC196634:NJC196646 MZG196634:MZG196646 MPK196634:MPK196646 MFO196634:MFO196646 LVS196634:LVS196646 LLW196634:LLW196646 LCA196634:LCA196646 KSE196634:KSE196646 KII196634:KII196646 JYM196634:JYM196646 JOQ196634:JOQ196646 JEU196634:JEU196646 IUY196634:IUY196646 ILC196634:ILC196646 IBG196634:IBG196646 HRK196634:HRK196646 HHO196634:HHO196646 GXS196634:GXS196646 GNW196634:GNW196646 GEA196634:GEA196646 FUE196634:FUE196646 FKI196634:FKI196646 FAM196634:FAM196646 EQQ196634:EQQ196646 EGU196634:EGU196646 DWY196634:DWY196646 DNC196634:DNC196646 DDG196634:DDG196646 CTK196634:CTK196646 CJO196634:CJO196646 BZS196634:BZS196646 BPW196634:BPW196646 BGA196634:BGA196646 AWE196634:AWE196646 AMI196634:AMI196646 ACM196634:ACM196646 SQ196634:SQ196646 IU196634:IU196646 F196634:F196646 WVG131098:WVG131110 WLK131098:WLK131110 WBO131098:WBO131110 VRS131098:VRS131110 VHW131098:VHW131110 UYA131098:UYA131110 UOE131098:UOE131110 UEI131098:UEI131110 TUM131098:TUM131110 TKQ131098:TKQ131110 TAU131098:TAU131110 SQY131098:SQY131110 SHC131098:SHC131110 RXG131098:RXG131110 RNK131098:RNK131110 RDO131098:RDO131110 QTS131098:QTS131110 QJW131098:QJW131110 QAA131098:QAA131110 PQE131098:PQE131110 PGI131098:PGI131110 OWM131098:OWM131110 OMQ131098:OMQ131110 OCU131098:OCU131110 NSY131098:NSY131110 NJC131098:NJC131110 MZG131098:MZG131110 MPK131098:MPK131110 MFO131098:MFO131110 LVS131098:LVS131110 LLW131098:LLW131110 LCA131098:LCA131110 KSE131098:KSE131110 KII131098:KII131110 JYM131098:JYM131110 JOQ131098:JOQ131110 JEU131098:JEU131110 IUY131098:IUY131110 ILC131098:ILC131110 IBG131098:IBG131110 HRK131098:HRK131110 HHO131098:HHO131110 GXS131098:GXS131110 GNW131098:GNW131110 GEA131098:GEA131110 FUE131098:FUE131110 FKI131098:FKI131110 FAM131098:FAM131110 EQQ131098:EQQ131110 EGU131098:EGU131110 DWY131098:DWY131110 DNC131098:DNC131110 DDG131098:DDG131110 CTK131098:CTK131110 CJO131098:CJO131110 BZS131098:BZS131110 BPW131098:BPW131110 BGA131098:BGA131110 AWE131098:AWE131110 AMI131098:AMI131110 ACM131098:ACM131110 SQ131098:SQ131110 IU131098:IU131110 F131098:F131110 WVG65562:WVG65574 WLK65562:WLK65574 WBO65562:WBO65574 VRS65562:VRS65574 VHW65562:VHW65574 UYA65562:UYA65574 UOE65562:UOE65574 UEI65562:UEI65574 TUM65562:TUM65574 TKQ65562:TKQ65574 TAU65562:TAU65574 SQY65562:SQY65574 SHC65562:SHC65574 RXG65562:RXG65574 RNK65562:RNK65574 RDO65562:RDO65574 QTS65562:QTS65574 QJW65562:QJW65574 QAA65562:QAA65574 PQE65562:PQE65574 PGI65562:PGI65574 OWM65562:OWM65574 OMQ65562:OMQ65574 OCU65562:OCU65574 NSY65562:NSY65574 NJC65562:NJC65574 MZG65562:MZG65574 MPK65562:MPK65574 MFO65562:MFO65574 LVS65562:LVS65574 LLW65562:LLW65574 LCA65562:LCA65574 KSE65562:KSE65574 KII65562:KII65574 JYM65562:JYM65574 JOQ65562:JOQ65574 JEU65562:JEU65574 IUY65562:IUY65574 ILC65562:ILC65574 IBG65562:IBG65574 HRK65562:HRK65574 HHO65562:HHO65574 GXS65562:GXS65574 GNW65562:GNW65574 GEA65562:GEA65574 FUE65562:FUE65574 FKI65562:FKI65574 FAM65562:FAM65574 EQQ65562:EQQ65574 EGU65562:EGU65574 DWY65562:DWY65574 DNC65562:DNC65574 DDG65562:DDG65574 CTK65562:CTK65574 CJO65562:CJO65574 BZS65562:BZS65574 BPW65562:BPW65574 BGA65562:BGA65574 AWE65562:AWE65574 AMI65562:AMI65574 ACM65562:ACM65574 SQ65562:SQ65574 IU65562:IU65574 F65562:F65574 WVG26:WVG38 WLK26:WLK38 WBO26:WBO38 VRS26:VRS38 VHW26:VHW38 UYA26:UYA38 UOE26:UOE38 UEI26:UEI38 TUM26:TUM38 TKQ26:TKQ38 TAU26:TAU38 SQY26:SQY38 SHC26:SHC38 RXG26:RXG38 RNK26:RNK38 RDO26:RDO38 QTS26:QTS38 QJW26:QJW38 QAA26:QAA38 PQE26:PQE38 PGI26:PGI38 OWM26:OWM38 OMQ26:OMQ38 OCU26:OCU38 NSY26:NSY38 NJC26:NJC38 MZG26:MZG38 MPK26:MPK38 MFO26:MFO38 LVS26:LVS38 LLW26:LLW38 LCA26:LCA38 KSE26:KSE38 KII26:KII38 JYM26:JYM38 JOQ26:JOQ38 JEU26:JEU38 IUY26:IUY38 ILC26:ILC38 IBG26:IBG38 HRK26:HRK38 HHO26:HHO38 GXS26:GXS38 GNW26:GNW38 GEA26:GEA38 FUE26:FUE38 FKI26:FKI38 FAM26:FAM38 EQQ26:EQQ38 EGU26:EGU38 DWY26:DWY38 DNC26:DNC38 DDG26:DDG38 CTK26:CTK38 CJO26:CJO38 BZS26:BZS38 BPW26:BPW38 BGA26:BGA38 AWE26:AWE38 AMI26:AMI38 ACM26:ACM38 SQ26:SQ38 IU26:IU38">
      <formula1>$K$8:$K$10</formula1>
    </dataValidation>
    <dataValidation type="list" allowBlank="1" showInputMessage="1" showErrorMessage="1" sqref="H3">
      <formula1>$M$1:$M$17</formula1>
    </dataValidation>
    <dataValidation type="list" allowBlank="1" showInputMessage="1" showErrorMessage="1" sqref="A10">
      <formula1>$L$1:$L$97</formula1>
    </dataValidation>
    <dataValidation type="list" allowBlank="1" showInputMessage="1" showErrorMessage="1" sqref="H15:I15">
      <formula1>$P$1:$P$48</formula1>
    </dataValidation>
    <dataValidation type="list" allowBlank="1" showInputMessage="1" showErrorMessage="1" sqref="B4:B18">
      <formula1>$N$1:$N$16</formula1>
    </dataValidation>
    <dataValidation type="list" showInputMessage="1" showErrorMessage="1" sqref="H3">
      <formula1>$M$1:$M$39</formula1>
    </dataValidation>
  </dataValidations>
  <pageMargins left="0.7" right="0.7" top="0.75" bottom="0.5" header="0" footer="0"/>
  <pageSetup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Yeast list</vt:lpstr>
      <vt:lpstr>Chem &amp; Ingred chart</vt:lpstr>
      <vt:lpstr>types of Mead</vt:lpstr>
      <vt:lpstr>Brew log page</vt:lpstr>
      <vt:lpstr>Mead Fest15- basic Mead</vt:lpstr>
      <vt:lpstr>Mead Fest15- bochet</vt:lpstr>
      <vt:lpstr>Vanilla Chamamile</vt:lpstr>
      <vt:lpstr>Millennium 2</vt:lpstr>
      <vt:lpstr>Braggot 3</vt:lpstr>
      <vt:lpstr>Ale-Cascade</vt:lpstr>
      <vt:lpstr>'Ale-Cascade'!Print_Area</vt:lpstr>
      <vt:lpstr>'Braggot 3'!Print_Area</vt:lpstr>
      <vt:lpstr>'Brew log page'!Print_Area</vt:lpstr>
      <vt:lpstr>'Mead Fest15- basic Mead'!Print_Area</vt:lpstr>
      <vt:lpstr>'Mead Fest15- bochet'!Print_Area</vt:lpstr>
      <vt:lpstr>'Millennium 2'!Print_Area</vt:lpstr>
      <vt:lpstr>'Vanilla Chamamile'!Print_Area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Cameron</dc:creator>
  <cp:lastModifiedBy>Cameron</cp:lastModifiedBy>
  <cp:lastPrinted>2015-12-11T14:17:16Z</cp:lastPrinted>
  <dcterms:created xsi:type="dcterms:W3CDTF">2015-11-17T10:31:30Z</dcterms:created>
  <dcterms:modified xsi:type="dcterms:W3CDTF">2015-12-11T14:21:16Z</dcterms:modified>
</cp:coreProperties>
</file>